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780" activeTab="0"/>
  </bookViews>
  <sheets>
    <sheet name="Cont executie venituri" sheetId="1" r:id="rId1"/>
  </sheets>
  <definedNames/>
  <calcPr fullCalcOnLoad="1"/>
</workbook>
</file>

<file path=xl/sharedStrings.xml><?xml version="1.0" encoding="utf-8"?>
<sst xmlns="http://schemas.openxmlformats.org/spreadsheetml/2006/main" count="140" uniqueCount="140">
  <si>
    <t>CONTUL DE EXECUTIE A BUGETULUI LOCAL - VENITURI
la data 30-09-2022</t>
  </si>
  <si>
    <t>-mii lei-</t>
  </si>
  <si>
    <t>cod 20</t>
  </si>
  <si>
    <t>TOTAL VENITURI - SECTIUNEA DE FUNCTIONARE</t>
  </si>
  <si>
    <t>00.01</t>
  </si>
  <si>
    <t>VENITURI PROPRII</t>
  </si>
  <si>
    <t>49.90</t>
  </si>
  <si>
    <t>I.  VENITURI CURENTE</t>
  </si>
  <si>
    <t>00.02</t>
  </si>
  <si>
    <t>A.  VENITURI FISCALE</t>
  </si>
  <si>
    <t>00.03</t>
  </si>
  <si>
    <t>A1.  IMPOZIT  PE VENIT, PROFIT SI CASTIGURI DIN CAPITAL</t>
  </si>
  <si>
    <t>00.04</t>
  </si>
  <si>
    <t>A1.2.  IMPOZIT PE VENIT, PROFIT, SI CASTIGURI DIN CAPITAL DE LA PERSOANE FIZICE</t>
  </si>
  <si>
    <t>00.06</t>
  </si>
  <si>
    <t>Impozit pe venit</t>
  </si>
  <si>
    <t>03.02</t>
  </si>
  <si>
    <t>Impozitul pe veniturile din transferul proprietatilor imobiliare din patrimoniul personal</t>
  </si>
  <si>
    <t>03.02.18</t>
  </si>
  <si>
    <t>Cote si sume defalcate din impozitul pe venit</t>
  </si>
  <si>
    <t>04.02</t>
  </si>
  <si>
    <t>Cote defalcate din impozitul pe venit</t>
  </si>
  <si>
    <t>04.02.01</t>
  </si>
  <si>
    <t>Sume alocate din cotele defalcate din impozitul pe venit pentru echilibrarea bugetelor locale</t>
  </si>
  <si>
    <t>04.02.04</t>
  </si>
  <si>
    <t>Sume repartizate din Fondul la dispozitia Consiliului Judetean</t>
  </si>
  <si>
    <t>04.02.05</t>
  </si>
  <si>
    <t>A3.  IMPOZITE SI TAXE PE PROPRIETATE</t>
  </si>
  <si>
    <t>00.09</t>
  </si>
  <si>
    <t>Impozite si  taxe pe proprietate</t>
  </si>
  <si>
    <t>07.02</t>
  </si>
  <si>
    <t>Impozit si taxa pe cladiri</t>
  </si>
  <si>
    <t>07.02.01</t>
  </si>
  <si>
    <t>Impozit pe cladiri de la persoane fizice</t>
  </si>
  <si>
    <t>07.02.01.01</t>
  </si>
  <si>
    <t>Impozit si taxa pe cladiri de la persoane juridice</t>
  </si>
  <si>
    <t>07.02.01.02</t>
  </si>
  <si>
    <t>Impozit si taxa pe teren</t>
  </si>
  <si>
    <t>07.02.02</t>
  </si>
  <si>
    <t>Impozit pe terenuri de la persoane fizice</t>
  </si>
  <si>
    <t>07.02.02.01</t>
  </si>
  <si>
    <t>Impozit si taxa pe teren de la persoane juridice</t>
  </si>
  <si>
    <t>07.02.02.02</t>
  </si>
  <si>
    <t xml:space="preserve">Taxe judiciare de timbru si alte taxe de timbru  </t>
  </si>
  <si>
    <t>07.02.03</t>
  </si>
  <si>
    <t>A4.  IMPOZITE SI TAXE PE BUNURI SI SERVICII</t>
  </si>
  <si>
    <t>00.10</t>
  </si>
  <si>
    <t>Sume defalcate din TVA</t>
  </si>
  <si>
    <t>11.02</t>
  </si>
  <si>
    <t xml:space="preserve">Sume defalcate din taxa pe valoarea adaugata pentru finantarea cheltuielilor descentralizate la nivelul comunelor, oraselor, municipiilor, sectoarelor si Municipiului Bucuresti </t>
  </si>
  <si>
    <t>11.02.02</t>
  </si>
  <si>
    <t>Sume defalcate din taxa pe valoarea adaugata pentru echilibrarea bugetelor locale</t>
  </si>
  <si>
    <t>11.02.06</t>
  </si>
  <si>
    <t>Taxe pe servicii specifice</t>
  </si>
  <si>
    <t>15.02</t>
  </si>
  <si>
    <t>Impozit pe spectacole</t>
  </si>
  <si>
    <t>15.02.01</t>
  </si>
  <si>
    <t>Alte taxe pe servicii specifice</t>
  </si>
  <si>
    <t>15.02.50</t>
  </si>
  <si>
    <t>Taxe pe utilizarea bunurilor, autorizarea utilizarii bunurilor sau pe desfasurarea de activitati</t>
  </si>
  <si>
    <t>16.02</t>
  </si>
  <si>
    <t>Impozit pe mijloacele de transport</t>
  </si>
  <si>
    <t>16.02.02</t>
  </si>
  <si>
    <t>Impozit pe mijloacele de transport detinute de persoane fizice</t>
  </si>
  <si>
    <t>16.02.02.01</t>
  </si>
  <si>
    <t>Impozit pe mijloacele de transport detinute de persoane juridice</t>
  </si>
  <si>
    <t>16.02.02.02</t>
  </si>
  <si>
    <t>Taxe si tarife pentru eliberarea de licente si autorizatii de functionare</t>
  </si>
  <si>
    <t>16.02.03</t>
  </si>
  <si>
    <t>Alte taxe pe utilizarea bunurilor, autorizarea utilizarii bunurilor sau pe desfasurare de activitati</t>
  </si>
  <si>
    <t>16.02.50</t>
  </si>
  <si>
    <t>A6.  ALTE IMPOZITE SI TAXE FISCALE</t>
  </si>
  <si>
    <t>00.11</t>
  </si>
  <si>
    <t>Alte impozite si taxe fiscale</t>
  </si>
  <si>
    <t>18.02</t>
  </si>
  <si>
    <t>Alte impozite si taxe</t>
  </si>
  <si>
    <t>18.02.50</t>
  </si>
  <si>
    <t>C.   VENITURI NEFISCALE</t>
  </si>
  <si>
    <t>00.12</t>
  </si>
  <si>
    <t>C1.  VENITURI DIN PROPRIETATE</t>
  </si>
  <si>
    <t>00.13</t>
  </si>
  <si>
    <t>Venituri din proprietate</t>
  </si>
  <si>
    <t>30.02</t>
  </si>
  <si>
    <t>Venituri din concesiuni si inchirieri</t>
  </si>
  <si>
    <t>30.02.05</t>
  </si>
  <si>
    <t>Alte venituri din concesiuni si inchirieri de catre institutiile publice</t>
  </si>
  <si>
    <t>30.02.05.30</t>
  </si>
  <si>
    <t>C2.  VANZARI DE BUNURI SI SERVICII</t>
  </si>
  <si>
    <t>00.14</t>
  </si>
  <si>
    <t>Venituri din prestari de servicii si alte activitati</t>
  </si>
  <si>
    <t>33.02</t>
  </si>
  <si>
    <t>Venituri din prestari de servicii</t>
  </si>
  <si>
    <t>33.02.08</t>
  </si>
  <si>
    <t>Venituri din taxe administrative, eliberari permise</t>
  </si>
  <si>
    <t>34.02</t>
  </si>
  <si>
    <t>Taxe extrajudiciare de timbru</t>
  </si>
  <si>
    <t>34.02.02</t>
  </si>
  <si>
    <t>Amenzi, penalitati si confiscari</t>
  </si>
  <si>
    <t>35.02</t>
  </si>
  <si>
    <t>Venituri din amenzi si alte sanctiuni aplicate potrivit dispozitiilor legale</t>
  </si>
  <si>
    <t>35.02.01</t>
  </si>
  <si>
    <t>Venituri din amenzi si alte sanctiuni aplicate de catre alte institutii de specialitate</t>
  </si>
  <si>
    <t>35.02.01.02</t>
  </si>
  <si>
    <t>Alte amenzi, penalitati si confiscari</t>
  </si>
  <si>
    <t>35.02.50</t>
  </si>
  <si>
    <t>Diverse venituri</t>
  </si>
  <si>
    <t>36.02</t>
  </si>
  <si>
    <t>Taxe speciale</t>
  </si>
  <si>
    <t>36.02.06</t>
  </si>
  <si>
    <t>Venituri din recuperarea cheltuielilor efectuate în cursul procesului de executare silita</t>
  </si>
  <si>
    <t>36.02.14</t>
  </si>
  <si>
    <t>Alte venituri</t>
  </si>
  <si>
    <t>36.02.50</t>
  </si>
  <si>
    <t>Transferuri voluntare, altele decat subventiile</t>
  </si>
  <si>
    <t>37.02</t>
  </si>
  <si>
    <t>Varsaminte din sectiunea de functionare pentru finantarea sectiunii de dezvoltare a bugetului local (cu semnul minus)</t>
  </si>
  <si>
    <t>37.02.03</t>
  </si>
  <si>
    <t>IV.  SUBVENTII</t>
  </si>
  <si>
    <t>00.17</t>
  </si>
  <si>
    <t>SUBVENTII DE LA ALTE NIVELE ALE ADMINISTRATIEI PUBLICE</t>
  </si>
  <si>
    <t>00.18</t>
  </si>
  <si>
    <t>Subventii de la bugetul de stat</t>
  </si>
  <si>
    <t>42.02</t>
  </si>
  <si>
    <t>B.  Curente</t>
  </si>
  <si>
    <t>00.20</t>
  </si>
  <si>
    <t>Subventii pentru acordarea ajutorului pentru încalzirea locuintei si a suplimentului pentru energie alocate pentru consumul de combustibili solizi si/sau petrolieri.</t>
  </si>
  <si>
    <t>42.02.34</t>
  </si>
  <si>
    <t>Subventii din bugetul de stat pentru finantarea sanatatii</t>
  </si>
  <si>
    <t>42.02.41</t>
  </si>
  <si>
    <t>SECTIUNEA DE FUNCTIONARE</t>
  </si>
  <si>
    <t>ROMÂNIA</t>
  </si>
  <si>
    <t>JUDEȚUL HUNEDOARA</t>
  </si>
  <si>
    <t>MUNICIPIUL LUPENI</t>
  </si>
  <si>
    <t>CONSILIUL LOCAL</t>
  </si>
  <si>
    <t>Lupeni</t>
  </si>
  <si>
    <t>Jr. MARIUS CLAUDIU BĂLOI</t>
  </si>
  <si>
    <t>PREȘEDINTE DE ȘEDINȚĂ</t>
  </si>
  <si>
    <t>GHEORGHE ADRIAN FLORONESC</t>
  </si>
  <si>
    <t xml:space="preserve">                 CONTRASEMNEAZĂ - SECRETAR GENERAL</t>
  </si>
  <si>
    <t>Anexa nr. 1 la Hotărârea nr. 227/ 2022</t>
  </si>
</sst>
</file>

<file path=xl/styles.xml><?xml version="1.0" encoding="utf-8"?>
<styleSheet xmlns="http://schemas.openxmlformats.org/spreadsheetml/2006/main">
  <numFmts count="2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.00\ &quot;RON&quot;_-;\-* #,##0.00\ &quot;RON&quot;_-;_-* &quot;-&quot;??\ &quot;RON&quot;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[$-1010409]###,###,##0.00"/>
    <numFmt numFmtId="179" formatCode="[$-418]dddd\,\ d\ mmmm\ yyyy"/>
    <numFmt numFmtId="180" formatCode="[$-418]d\ mmmm\ yyyy;@"/>
  </numFmts>
  <fonts count="39">
    <font>
      <sz val="10"/>
      <name val="Arial"/>
      <family val="0"/>
    </font>
    <font>
      <sz val="10"/>
      <color indexed="8"/>
      <name val="Arial"/>
      <family val="0"/>
    </font>
    <font>
      <sz val="9"/>
      <color indexed="8"/>
      <name val="Arial"/>
      <family val="0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0" borderId="2" applyNumberFormat="0" applyFill="0" applyAlignment="0" applyProtection="0"/>
    <xf numFmtId="0" fontId="27" fillId="28" borderId="0" applyNumberFormat="0" applyBorder="0" applyAlignment="0" applyProtection="0"/>
    <xf numFmtId="0" fontId="28" fillId="27" borderId="3" applyNumberFormat="0" applyAlignment="0" applyProtection="0"/>
    <xf numFmtId="0" fontId="29" fillId="29" borderId="1" applyNumberForma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0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</cellStyleXfs>
  <cellXfs count="31">
    <xf numFmtId="0" fontId="0" fillId="0" borderId="0" xfId="0" applyAlignment="1">
      <alignment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178" fontId="2" fillId="0" borderId="13" xfId="0" applyNumberFormat="1" applyFont="1" applyFill="1" applyBorder="1" applyAlignment="1">
      <alignment horizontal="right" vertical="top" wrapText="1"/>
    </xf>
    <xf numFmtId="178" fontId="2" fillId="0" borderId="13" xfId="0" applyNumberFormat="1" applyFont="1" applyFill="1" applyBorder="1" applyAlignment="1">
      <alignment vertical="top" wrapText="1"/>
    </xf>
    <xf numFmtId="0" fontId="0" fillId="0" borderId="0" xfId="0" applyFont="1" applyAlignment="1">
      <alignment wrapText="1"/>
    </xf>
    <xf numFmtId="180" fontId="0" fillId="0" borderId="0" xfId="0" applyNumberFormat="1" applyAlignment="1">
      <alignment horizontal="right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178" fontId="2" fillId="0" borderId="13" xfId="0" applyNumberFormat="1" applyFont="1" applyFill="1" applyBorder="1" applyAlignment="1">
      <alignment horizontal="right" vertical="top" wrapText="1"/>
    </xf>
    <xf numFmtId="178" fontId="2" fillId="0" borderId="13" xfId="0" applyNumberFormat="1" applyFont="1" applyFill="1" applyBorder="1" applyAlignment="1">
      <alignment vertical="top" wrapText="1"/>
    </xf>
    <xf numFmtId="0" fontId="3" fillId="0" borderId="13" xfId="0" applyFont="1" applyFill="1" applyBorder="1" applyAlignment="1" applyProtection="1">
      <alignment vertical="top" wrapText="1"/>
      <protection/>
    </xf>
    <xf numFmtId="0" fontId="1" fillId="0" borderId="13" xfId="0" applyFont="1" applyFill="1" applyBorder="1" applyAlignment="1" applyProtection="1">
      <alignment vertical="top" wrapText="1"/>
      <protection/>
    </xf>
    <xf numFmtId="0" fontId="1" fillId="0" borderId="0" xfId="0" applyFont="1" applyFill="1" applyBorder="1" applyAlignment="1">
      <alignment vertical="top" wrapText="1"/>
    </xf>
    <xf numFmtId="0" fontId="1" fillId="0" borderId="14" xfId="0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A83"/>
  <sheetViews>
    <sheetView showGridLines="0" tabSelected="1" zoomScalePageLayoutView="0" workbookViewId="0" topLeftCell="A2">
      <selection activeCell="L4" sqref="L4:U4"/>
    </sheetView>
  </sheetViews>
  <sheetFormatPr defaultColWidth="9.140625" defaultRowHeight="12.75"/>
  <cols>
    <col min="1" max="1" width="1.28515625" style="0" customWidth="1"/>
    <col min="2" max="2" width="0.13671875" style="0" customWidth="1"/>
    <col min="3" max="3" width="6.00390625" style="0" customWidth="1"/>
    <col min="4" max="4" width="7.421875" style="0" customWidth="1"/>
    <col min="5" max="5" width="24.28125" style="0" customWidth="1"/>
    <col min="6" max="6" width="2.421875" style="0" customWidth="1"/>
    <col min="7" max="7" width="0.13671875" style="0" customWidth="1"/>
    <col min="8" max="8" width="1.57421875" style="0" customWidth="1"/>
    <col min="9" max="9" width="2.421875" style="0" customWidth="1"/>
    <col min="10" max="10" width="9.7109375" style="0" customWidth="1"/>
    <col min="11" max="11" width="13.421875" style="0" customWidth="1"/>
    <col min="12" max="12" width="6.8515625" style="0" customWidth="1"/>
    <col min="13" max="13" width="6.57421875" style="0" customWidth="1"/>
    <col min="14" max="14" width="11.00390625" style="0" customWidth="1"/>
    <col min="15" max="15" width="10.8515625" style="0" customWidth="1"/>
    <col min="16" max="16" width="2.57421875" style="0" customWidth="1"/>
    <col min="17" max="17" width="3.28125" style="0" customWidth="1"/>
    <col min="18" max="18" width="3.57421875" style="0" customWidth="1"/>
    <col min="19" max="19" width="2.57421875" style="0" customWidth="1"/>
    <col min="20" max="20" width="8.57421875" style="0" customWidth="1"/>
    <col min="21" max="21" width="8.00390625" style="0" customWidth="1"/>
    <col min="22" max="22" width="0.2890625" style="0" customWidth="1"/>
    <col min="23" max="23" width="4.8515625" style="0" customWidth="1"/>
    <col min="24" max="24" width="6.7109375" style="0" customWidth="1"/>
    <col min="25" max="25" width="0.13671875" style="0" customWidth="1"/>
    <col min="26" max="26" width="0.42578125" style="0" customWidth="1"/>
    <col min="27" max="27" width="0.13671875" style="0" customWidth="1"/>
  </cols>
  <sheetData>
    <row r="1" spans="4:6" ht="12.75">
      <c r="D1" s="10" t="s">
        <v>130</v>
      </c>
      <c r="E1" s="11"/>
      <c r="F1" s="11"/>
    </row>
    <row r="2" spans="4:6" ht="12.75">
      <c r="D2" s="10" t="s">
        <v>131</v>
      </c>
      <c r="E2" s="11"/>
      <c r="F2" s="11"/>
    </row>
    <row r="3" spans="4:6" ht="12.75">
      <c r="D3" s="10" t="s">
        <v>132</v>
      </c>
      <c r="E3" s="11"/>
      <c r="F3" s="11"/>
    </row>
    <row r="4" spans="4:21" ht="12.75">
      <c r="D4" s="10" t="s">
        <v>133</v>
      </c>
      <c r="E4" s="11"/>
      <c r="F4" s="11"/>
      <c r="L4" s="10" t="s">
        <v>139</v>
      </c>
      <c r="M4" s="11"/>
      <c r="N4" s="11"/>
      <c r="O4" s="11"/>
      <c r="P4" s="11"/>
      <c r="Q4" s="11"/>
      <c r="R4" s="11"/>
      <c r="S4" s="11"/>
      <c r="T4" s="11"/>
      <c r="U4" s="11"/>
    </row>
    <row r="5" spans="1:27" ht="13.5" customHeight="1">
      <c r="A5" s="1"/>
      <c r="B5" s="1"/>
      <c r="C5" s="1"/>
      <c r="D5" s="12"/>
      <c r="E5" s="12"/>
      <c r="F5" s="12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3.5" customHeight="1">
      <c r="A6" s="1"/>
      <c r="B6" s="2"/>
      <c r="C6" s="13"/>
      <c r="D6" s="13"/>
      <c r="E6" s="13"/>
      <c r="F6" s="13"/>
      <c r="G6" s="13"/>
      <c r="H6" s="13"/>
      <c r="I6" s="13"/>
      <c r="J6" s="2"/>
      <c r="K6" s="2"/>
      <c r="L6" s="2"/>
      <c r="M6" s="2"/>
      <c r="N6" s="2"/>
      <c r="O6" s="2"/>
      <c r="P6" s="2"/>
      <c r="Q6" s="14"/>
      <c r="R6" s="14"/>
      <c r="S6" s="14"/>
      <c r="T6" s="14"/>
      <c r="U6" s="14"/>
      <c r="V6" s="14"/>
      <c r="W6" s="14"/>
      <c r="X6" s="14"/>
      <c r="Y6" s="2"/>
      <c r="Z6" s="2"/>
      <c r="AA6" s="1"/>
    </row>
    <row r="7" spans="1:27" ht="13.5" customHeight="1">
      <c r="A7" s="1"/>
      <c r="B7" s="2"/>
      <c r="C7" s="2"/>
      <c r="D7" s="2"/>
      <c r="E7" s="2"/>
      <c r="F7" s="15" t="s">
        <v>0</v>
      </c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2"/>
      <c r="U7" s="2"/>
      <c r="V7" s="2"/>
      <c r="W7" s="2"/>
      <c r="X7" s="2"/>
      <c r="Y7" s="2"/>
      <c r="Z7" s="2"/>
      <c r="AA7" s="1"/>
    </row>
    <row r="8" spans="1:27" ht="0.75" customHeight="1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16" t="s">
        <v>1</v>
      </c>
      <c r="W8" s="16"/>
      <c r="X8" s="16"/>
      <c r="Y8" s="16"/>
      <c r="Z8" s="2"/>
      <c r="AA8" s="1"/>
    </row>
    <row r="9" spans="1:27" ht="18.75" customHeight="1" thickBot="1">
      <c r="A9" s="1"/>
      <c r="B9" s="17" t="s">
        <v>2</v>
      </c>
      <c r="C9" s="17"/>
      <c r="D9" s="17"/>
      <c r="E9" s="2"/>
      <c r="F9" s="2"/>
      <c r="G9" s="2"/>
      <c r="H9" s="2"/>
      <c r="I9" s="2"/>
      <c r="J9" s="2"/>
      <c r="K9" s="30" t="s">
        <v>129</v>
      </c>
      <c r="L9" s="30"/>
      <c r="M9" s="30"/>
      <c r="N9" s="30"/>
      <c r="O9" s="30"/>
      <c r="P9" s="2"/>
      <c r="Q9" s="2"/>
      <c r="R9" s="2"/>
      <c r="S9" s="2"/>
      <c r="T9" s="2"/>
      <c r="U9" s="2"/>
      <c r="V9" s="16"/>
      <c r="W9" s="16"/>
      <c r="X9" s="16"/>
      <c r="Y9" s="16"/>
      <c r="Z9" s="2"/>
      <c r="AA9" s="1"/>
    </row>
    <row r="10" spans="1:27" ht="13.5" thickBot="1">
      <c r="A10" s="1"/>
      <c r="B10" s="2"/>
      <c r="C10" s="18" t="str">
        <f>"DENUMIREA INDICATORILOR"</f>
        <v>DENUMIREA INDICATORILOR</v>
      </c>
      <c r="D10" s="18"/>
      <c r="E10" s="18"/>
      <c r="F10" s="18"/>
      <c r="G10" s="18"/>
      <c r="H10" s="18"/>
      <c r="I10" s="19" t="str">
        <f>"Cod"</f>
        <v>Cod</v>
      </c>
      <c r="J10" s="19"/>
      <c r="K10" s="3" t="str">
        <f>"Prevederi"</f>
        <v>Prevederi</v>
      </c>
      <c r="L10" s="19" t="str">
        <f>"Prevederi"</f>
        <v>Prevederi</v>
      </c>
      <c r="M10" s="19"/>
      <c r="N10" s="20" t="str">
        <f>"Drepturi constatate"</f>
        <v>Drepturi constatate</v>
      </c>
      <c r="O10" s="20"/>
      <c r="P10" s="20"/>
      <c r="Q10" s="20"/>
      <c r="R10" s="20"/>
      <c r="S10" s="19" t="str">
        <f>"Incasari"</f>
        <v>Incasari</v>
      </c>
      <c r="T10" s="19"/>
      <c r="U10" s="19" t="str">
        <f>"Stingere pe alte"</f>
        <v>Stingere pe alte</v>
      </c>
      <c r="V10" s="19"/>
      <c r="W10" s="19" t="str">
        <f>"Drepturi"</f>
        <v>Drepturi</v>
      </c>
      <c r="X10" s="19"/>
      <c r="Y10" s="19"/>
      <c r="Z10" s="19"/>
      <c r="AA10" s="1"/>
    </row>
    <row r="11" spans="1:27" ht="22.5">
      <c r="A11" s="1"/>
      <c r="B11" s="2"/>
      <c r="C11" s="21"/>
      <c r="D11" s="21"/>
      <c r="E11" s="21"/>
      <c r="F11" s="21"/>
      <c r="G11" s="21"/>
      <c r="H11" s="21"/>
      <c r="I11" s="21" t="str">
        <f>"indicator"</f>
        <v>indicator</v>
      </c>
      <c r="J11" s="21"/>
      <c r="K11" s="4" t="str">
        <f>"bugetare initiale"</f>
        <v>bugetare initiale</v>
      </c>
      <c r="L11" s="21" t="str">
        <f>"bugetare definitive"</f>
        <v>bugetare definitive</v>
      </c>
      <c r="M11" s="21"/>
      <c r="N11" s="5" t="str">
        <f>"Total, din care:"</f>
        <v>Total, din care:</v>
      </c>
      <c r="O11" s="5" t="str">
        <f>"din anii precedenti"</f>
        <v>din anii precedenti</v>
      </c>
      <c r="P11" s="22" t="str">
        <f>"din anul curent"</f>
        <v>din anul curent</v>
      </c>
      <c r="Q11" s="22"/>
      <c r="R11" s="22"/>
      <c r="S11" s="21" t="str">
        <f>"realizate"</f>
        <v>realizate</v>
      </c>
      <c r="T11" s="21"/>
      <c r="U11" s="21" t="str">
        <f>"cai decat incasari"</f>
        <v>cai decat incasari</v>
      </c>
      <c r="V11" s="21"/>
      <c r="W11" s="21" t="str">
        <f>"constatate de incasat"</f>
        <v>constatate de incasat</v>
      </c>
      <c r="X11" s="21"/>
      <c r="Y11" s="21"/>
      <c r="Z11" s="21"/>
      <c r="AA11" s="1"/>
    </row>
    <row r="12" spans="1:27" ht="12.75">
      <c r="A12" s="1"/>
      <c r="B12" s="2"/>
      <c r="C12" s="21" t="str">
        <f>"A"</f>
        <v>A</v>
      </c>
      <c r="D12" s="21"/>
      <c r="E12" s="21"/>
      <c r="F12" s="21"/>
      <c r="G12" s="21"/>
      <c r="H12" s="21"/>
      <c r="I12" s="21" t="str">
        <f>"B"</f>
        <v>B</v>
      </c>
      <c r="J12" s="21"/>
      <c r="K12" s="4" t="str">
        <f>"1"</f>
        <v>1</v>
      </c>
      <c r="L12" s="21" t="str">
        <f>"2"</f>
        <v>2</v>
      </c>
      <c r="M12" s="21"/>
      <c r="N12" s="5" t="str">
        <f>"3=4&amp;5"</f>
        <v>3=4&amp;5</v>
      </c>
      <c r="O12" s="5" t="str">
        <f>"4"</f>
        <v>4</v>
      </c>
      <c r="P12" s="22" t="str">
        <f>"5"</f>
        <v>5</v>
      </c>
      <c r="Q12" s="22"/>
      <c r="R12" s="22"/>
      <c r="S12" s="22" t="str">
        <f>"6"</f>
        <v>6</v>
      </c>
      <c r="T12" s="22"/>
      <c r="U12" s="22" t="str">
        <f>"7"</f>
        <v>7</v>
      </c>
      <c r="V12" s="22"/>
      <c r="W12" s="22" t="str">
        <f>"8=3-6-7"</f>
        <v>8=3-6-7</v>
      </c>
      <c r="X12" s="22"/>
      <c r="Y12" s="22"/>
      <c r="Z12" s="22"/>
      <c r="AA12" s="1"/>
    </row>
    <row r="13" spans="1:27" ht="12.75">
      <c r="A13" s="1"/>
      <c r="B13" s="2"/>
      <c r="C13" s="23" t="s">
        <v>3</v>
      </c>
      <c r="D13" s="23"/>
      <c r="E13" s="23"/>
      <c r="F13" s="23"/>
      <c r="G13" s="23"/>
      <c r="H13" s="23"/>
      <c r="I13" s="24" t="s">
        <v>4</v>
      </c>
      <c r="J13" s="24"/>
      <c r="K13" s="6">
        <v>38275.19</v>
      </c>
      <c r="L13" s="25">
        <v>32757.69</v>
      </c>
      <c r="M13" s="25"/>
      <c r="N13" s="7">
        <v>56134.93</v>
      </c>
      <c r="O13" s="7">
        <v>11718.65</v>
      </c>
      <c r="P13" s="26">
        <v>44416.28</v>
      </c>
      <c r="Q13" s="26"/>
      <c r="R13" s="26"/>
      <c r="S13" s="25">
        <v>29381.98</v>
      </c>
      <c r="T13" s="25"/>
      <c r="U13" s="25">
        <v>0</v>
      </c>
      <c r="V13" s="25"/>
      <c r="W13" s="25">
        <v>26752.96</v>
      </c>
      <c r="X13" s="25"/>
      <c r="Y13" s="25"/>
      <c r="Z13" s="25"/>
      <c r="AA13" s="1"/>
    </row>
    <row r="14" spans="1:27" ht="12.75">
      <c r="A14" s="1"/>
      <c r="B14" s="2"/>
      <c r="C14" s="27" t="s">
        <v>5</v>
      </c>
      <c r="D14" s="27"/>
      <c r="E14" s="27"/>
      <c r="F14" s="27"/>
      <c r="G14" s="27"/>
      <c r="H14" s="27"/>
      <c r="I14" s="24" t="s">
        <v>6</v>
      </c>
      <c r="J14" s="24"/>
      <c r="K14" s="6">
        <v>21781.44</v>
      </c>
      <c r="L14" s="25">
        <v>20495.94</v>
      </c>
      <c r="M14" s="25"/>
      <c r="N14" s="7">
        <v>43858.64</v>
      </c>
      <c r="O14" s="7">
        <v>11718.65</v>
      </c>
      <c r="P14" s="26">
        <v>32139.98</v>
      </c>
      <c r="Q14" s="26"/>
      <c r="R14" s="26"/>
      <c r="S14" s="25">
        <v>17105.68</v>
      </c>
      <c r="T14" s="25"/>
      <c r="U14" s="25">
        <v>0</v>
      </c>
      <c r="V14" s="25"/>
      <c r="W14" s="25">
        <v>26752.96</v>
      </c>
      <c r="X14" s="25"/>
      <c r="Y14" s="25"/>
      <c r="Z14" s="25"/>
      <c r="AA14" s="1"/>
    </row>
    <row r="15" spans="1:27" ht="12.75">
      <c r="A15" s="1"/>
      <c r="B15" s="2"/>
      <c r="C15" s="27" t="s">
        <v>7</v>
      </c>
      <c r="D15" s="27"/>
      <c r="E15" s="27"/>
      <c r="F15" s="27"/>
      <c r="G15" s="27"/>
      <c r="H15" s="27"/>
      <c r="I15" s="24" t="s">
        <v>8</v>
      </c>
      <c r="J15" s="24"/>
      <c r="K15" s="6">
        <v>38071.74</v>
      </c>
      <c r="L15" s="25">
        <v>32660.24</v>
      </c>
      <c r="M15" s="25"/>
      <c r="N15" s="7">
        <v>56058.44</v>
      </c>
      <c r="O15" s="7">
        <v>11718.65</v>
      </c>
      <c r="P15" s="26">
        <v>44339.78</v>
      </c>
      <c r="Q15" s="26"/>
      <c r="R15" s="26"/>
      <c r="S15" s="25">
        <v>29305.48</v>
      </c>
      <c r="T15" s="25"/>
      <c r="U15" s="25">
        <v>0</v>
      </c>
      <c r="V15" s="25"/>
      <c r="W15" s="25">
        <v>26752.96</v>
      </c>
      <c r="X15" s="25"/>
      <c r="Y15" s="25"/>
      <c r="Z15" s="25"/>
      <c r="AA15" s="1"/>
    </row>
    <row r="16" spans="1:27" ht="12.75">
      <c r="A16" s="1"/>
      <c r="B16" s="2"/>
      <c r="C16" s="27" t="s">
        <v>9</v>
      </c>
      <c r="D16" s="27"/>
      <c r="E16" s="27"/>
      <c r="F16" s="27"/>
      <c r="G16" s="27"/>
      <c r="H16" s="27"/>
      <c r="I16" s="24" t="s">
        <v>10</v>
      </c>
      <c r="J16" s="24"/>
      <c r="K16" s="6">
        <v>36029.6</v>
      </c>
      <c r="L16" s="25">
        <v>31006.6</v>
      </c>
      <c r="M16" s="25"/>
      <c r="N16" s="7">
        <v>38169.9</v>
      </c>
      <c r="O16" s="7">
        <v>4401.39</v>
      </c>
      <c r="P16" s="26">
        <v>33768.51</v>
      </c>
      <c r="Q16" s="26"/>
      <c r="R16" s="26"/>
      <c r="S16" s="25">
        <v>27858.9</v>
      </c>
      <c r="T16" s="25"/>
      <c r="U16" s="25">
        <v>0</v>
      </c>
      <c r="V16" s="25"/>
      <c r="W16" s="25">
        <v>10310.99</v>
      </c>
      <c r="X16" s="25"/>
      <c r="Y16" s="25"/>
      <c r="Z16" s="25"/>
      <c r="AA16" s="1"/>
    </row>
    <row r="17" spans="1:27" ht="12.75">
      <c r="A17" s="1"/>
      <c r="B17" s="2"/>
      <c r="C17" s="27" t="s">
        <v>11</v>
      </c>
      <c r="D17" s="27"/>
      <c r="E17" s="27"/>
      <c r="F17" s="27"/>
      <c r="G17" s="27"/>
      <c r="H17" s="27"/>
      <c r="I17" s="24" t="s">
        <v>12</v>
      </c>
      <c r="J17" s="24"/>
      <c r="K17" s="6">
        <v>13053</v>
      </c>
      <c r="L17" s="25">
        <v>12156</v>
      </c>
      <c r="M17" s="25"/>
      <c r="N17" s="7">
        <v>9666.53</v>
      </c>
      <c r="O17" s="7">
        <v>0</v>
      </c>
      <c r="P17" s="26">
        <v>9666.53</v>
      </c>
      <c r="Q17" s="26"/>
      <c r="R17" s="26"/>
      <c r="S17" s="25">
        <v>9666.53</v>
      </c>
      <c r="T17" s="25"/>
      <c r="U17" s="25">
        <v>0</v>
      </c>
      <c r="V17" s="25"/>
      <c r="W17" s="25">
        <v>0</v>
      </c>
      <c r="X17" s="25"/>
      <c r="Y17" s="25"/>
      <c r="Z17" s="25"/>
      <c r="AA17" s="1"/>
    </row>
    <row r="18" spans="1:27" ht="12.75">
      <c r="A18" s="1"/>
      <c r="B18" s="2"/>
      <c r="C18" s="27" t="s">
        <v>13</v>
      </c>
      <c r="D18" s="27"/>
      <c r="E18" s="27"/>
      <c r="F18" s="27"/>
      <c r="G18" s="27"/>
      <c r="H18" s="27"/>
      <c r="I18" s="24" t="s">
        <v>14</v>
      </c>
      <c r="J18" s="24"/>
      <c r="K18" s="6">
        <v>13053</v>
      </c>
      <c r="L18" s="25">
        <v>12156</v>
      </c>
      <c r="M18" s="25"/>
      <c r="N18" s="7">
        <v>9666.53</v>
      </c>
      <c r="O18" s="7">
        <v>0</v>
      </c>
      <c r="P18" s="26">
        <v>9666.53</v>
      </c>
      <c r="Q18" s="26"/>
      <c r="R18" s="26"/>
      <c r="S18" s="25">
        <v>9666.53</v>
      </c>
      <c r="T18" s="25"/>
      <c r="U18" s="25">
        <v>0</v>
      </c>
      <c r="V18" s="25"/>
      <c r="W18" s="25">
        <v>0</v>
      </c>
      <c r="X18" s="25"/>
      <c r="Y18" s="25"/>
      <c r="Z18" s="25"/>
      <c r="AA18" s="1"/>
    </row>
    <row r="19" spans="1:27" ht="12.75">
      <c r="A19" s="1"/>
      <c r="B19" s="2"/>
      <c r="C19" s="27" t="s">
        <v>15</v>
      </c>
      <c r="D19" s="27"/>
      <c r="E19" s="27"/>
      <c r="F19" s="27"/>
      <c r="G19" s="27"/>
      <c r="H19" s="27"/>
      <c r="I19" s="24" t="s">
        <v>16</v>
      </c>
      <c r="J19" s="24"/>
      <c r="K19" s="6">
        <v>15</v>
      </c>
      <c r="L19" s="25">
        <v>14</v>
      </c>
      <c r="M19" s="25"/>
      <c r="N19" s="7">
        <v>15.96</v>
      </c>
      <c r="O19" s="7">
        <v>0</v>
      </c>
      <c r="P19" s="26">
        <v>15.96</v>
      </c>
      <c r="Q19" s="26"/>
      <c r="R19" s="26"/>
      <c r="S19" s="25">
        <v>15.96</v>
      </c>
      <c r="T19" s="25"/>
      <c r="U19" s="25">
        <v>0</v>
      </c>
      <c r="V19" s="25"/>
      <c r="W19" s="25">
        <v>0</v>
      </c>
      <c r="X19" s="25"/>
      <c r="Y19" s="25"/>
      <c r="Z19" s="25"/>
      <c r="AA19" s="1"/>
    </row>
    <row r="20" spans="1:27" ht="12.75">
      <c r="A20" s="1"/>
      <c r="B20" s="2"/>
      <c r="C20" s="28" t="s">
        <v>17</v>
      </c>
      <c r="D20" s="28"/>
      <c r="E20" s="28"/>
      <c r="F20" s="28"/>
      <c r="G20" s="28"/>
      <c r="H20" s="28"/>
      <c r="I20" s="24" t="s">
        <v>18</v>
      </c>
      <c r="J20" s="24"/>
      <c r="K20" s="6">
        <v>15</v>
      </c>
      <c r="L20" s="25">
        <v>14</v>
      </c>
      <c r="M20" s="25"/>
      <c r="N20" s="7">
        <v>15.96</v>
      </c>
      <c r="O20" s="7">
        <v>0</v>
      </c>
      <c r="P20" s="26">
        <v>15.96</v>
      </c>
      <c r="Q20" s="26"/>
      <c r="R20" s="26"/>
      <c r="S20" s="25">
        <v>15.96</v>
      </c>
      <c r="T20" s="25"/>
      <c r="U20" s="25">
        <v>0</v>
      </c>
      <c r="V20" s="25"/>
      <c r="W20" s="25">
        <v>0</v>
      </c>
      <c r="X20" s="25"/>
      <c r="Y20" s="25"/>
      <c r="Z20" s="25"/>
      <c r="AA20" s="1"/>
    </row>
    <row r="21" spans="1:27" ht="12.75">
      <c r="A21" s="1"/>
      <c r="B21" s="2"/>
      <c r="C21" s="27" t="s">
        <v>19</v>
      </c>
      <c r="D21" s="27"/>
      <c r="E21" s="27"/>
      <c r="F21" s="27"/>
      <c r="G21" s="27"/>
      <c r="H21" s="27"/>
      <c r="I21" s="24" t="s">
        <v>20</v>
      </c>
      <c r="J21" s="24"/>
      <c r="K21" s="6">
        <v>13038</v>
      </c>
      <c r="L21" s="25">
        <v>12142</v>
      </c>
      <c r="M21" s="25"/>
      <c r="N21" s="7">
        <v>9650.57</v>
      </c>
      <c r="O21" s="7">
        <v>0</v>
      </c>
      <c r="P21" s="26">
        <v>9650.57</v>
      </c>
      <c r="Q21" s="26"/>
      <c r="R21" s="26"/>
      <c r="S21" s="25">
        <v>9650.57</v>
      </c>
      <c r="T21" s="25"/>
      <c r="U21" s="25">
        <v>0</v>
      </c>
      <c r="V21" s="25"/>
      <c r="W21" s="25">
        <v>0</v>
      </c>
      <c r="X21" s="25"/>
      <c r="Y21" s="25"/>
      <c r="Z21" s="25"/>
      <c r="AA21" s="1"/>
    </row>
    <row r="22" spans="1:27" ht="12.75">
      <c r="A22" s="1"/>
      <c r="B22" s="2"/>
      <c r="C22" s="28" t="s">
        <v>21</v>
      </c>
      <c r="D22" s="28"/>
      <c r="E22" s="28"/>
      <c r="F22" s="28"/>
      <c r="G22" s="28"/>
      <c r="H22" s="28"/>
      <c r="I22" s="24" t="s">
        <v>22</v>
      </c>
      <c r="J22" s="24"/>
      <c r="K22" s="6">
        <v>7896</v>
      </c>
      <c r="L22" s="25">
        <v>7000</v>
      </c>
      <c r="M22" s="25"/>
      <c r="N22" s="7">
        <v>5827.74</v>
      </c>
      <c r="O22" s="7">
        <v>0</v>
      </c>
      <c r="P22" s="26">
        <v>5827.74</v>
      </c>
      <c r="Q22" s="26"/>
      <c r="R22" s="26"/>
      <c r="S22" s="25">
        <v>5827.74</v>
      </c>
      <c r="T22" s="25"/>
      <c r="U22" s="25">
        <v>0</v>
      </c>
      <c r="V22" s="25"/>
      <c r="W22" s="25">
        <v>0</v>
      </c>
      <c r="X22" s="25"/>
      <c r="Y22" s="25"/>
      <c r="Z22" s="25"/>
      <c r="AA22" s="1"/>
    </row>
    <row r="23" spans="1:27" ht="12.75">
      <c r="A23" s="1"/>
      <c r="B23" s="2"/>
      <c r="C23" s="28" t="s">
        <v>23</v>
      </c>
      <c r="D23" s="28"/>
      <c r="E23" s="28"/>
      <c r="F23" s="28"/>
      <c r="G23" s="28"/>
      <c r="H23" s="28"/>
      <c r="I23" s="24" t="s">
        <v>24</v>
      </c>
      <c r="J23" s="24"/>
      <c r="K23" s="6">
        <v>4142</v>
      </c>
      <c r="L23" s="25">
        <v>4142</v>
      </c>
      <c r="M23" s="25"/>
      <c r="N23" s="7">
        <v>3062.38</v>
      </c>
      <c r="O23" s="7">
        <v>0</v>
      </c>
      <c r="P23" s="26">
        <v>3062.38</v>
      </c>
      <c r="Q23" s="26"/>
      <c r="R23" s="26"/>
      <c r="S23" s="25">
        <v>3062.38</v>
      </c>
      <c r="T23" s="25"/>
      <c r="U23" s="25">
        <v>0</v>
      </c>
      <c r="V23" s="25"/>
      <c r="W23" s="25">
        <v>0</v>
      </c>
      <c r="X23" s="25"/>
      <c r="Y23" s="25"/>
      <c r="Z23" s="25"/>
      <c r="AA23" s="1"/>
    </row>
    <row r="24" spans="1:27" ht="12.75">
      <c r="A24" s="1"/>
      <c r="B24" s="2"/>
      <c r="C24" s="28" t="s">
        <v>25</v>
      </c>
      <c r="D24" s="28"/>
      <c r="E24" s="28"/>
      <c r="F24" s="28"/>
      <c r="G24" s="28"/>
      <c r="H24" s="28"/>
      <c r="I24" s="24" t="s">
        <v>26</v>
      </c>
      <c r="J24" s="24"/>
      <c r="K24" s="6">
        <v>1000</v>
      </c>
      <c r="L24" s="25">
        <v>1000</v>
      </c>
      <c r="M24" s="25"/>
      <c r="N24" s="7">
        <v>760.45</v>
      </c>
      <c r="O24" s="7">
        <v>0</v>
      </c>
      <c r="P24" s="26">
        <v>760.45</v>
      </c>
      <c r="Q24" s="26"/>
      <c r="R24" s="26"/>
      <c r="S24" s="25">
        <v>760.45</v>
      </c>
      <c r="T24" s="25"/>
      <c r="U24" s="25">
        <v>0</v>
      </c>
      <c r="V24" s="25"/>
      <c r="W24" s="25">
        <v>0</v>
      </c>
      <c r="X24" s="25"/>
      <c r="Y24" s="25"/>
      <c r="Z24" s="25"/>
      <c r="AA24" s="1"/>
    </row>
    <row r="25" spans="1:27" ht="12.75">
      <c r="A25" s="1"/>
      <c r="B25" s="2"/>
      <c r="C25" s="27" t="s">
        <v>27</v>
      </c>
      <c r="D25" s="27"/>
      <c r="E25" s="27"/>
      <c r="F25" s="27"/>
      <c r="G25" s="27"/>
      <c r="H25" s="27"/>
      <c r="I25" s="24" t="s">
        <v>28</v>
      </c>
      <c r="J25" s="24"/>
      <c r="K25" s="6">
        <v>2384.6</v>
      </c>
      <c r="L25" s="25">
        <v>2384.6</v>
      </c>
      <c r="M25" s="25"/>
      <c r="N25" s="7">
        <v>9557.79</v>
      </c>
      <c r="O25" s="7">
        <v>3325.49</v>
      </c>
      <c r="P25" s="26">
        <v>6232.3</v>
      </c>
      <c r="Q25" s="26"/>
      <c r="R25" s="26"/>
      <c r="S25" s="25">
        <v>2063.57</v>
      </c>
      <c r="T25" s="25"/>
      <c r="U25" s="25">
        <v>0</v>
      </c>
      <c r="V25" s="25"/>
      <c r="W25" s="25">
        <v>7494.22</v>
      </c>
      <c r="X25" s="25"/>
      <c r="Y25" s="25"/>
      <c r="Z25" s="25"/>
      <c r="AA25" s="1"/>
    </row>
    <row r="26" spans="1:27" ht="12.75">
      <c r="A26" s="1"/>
      <c r="B26" s="2"/>
      <c r="C26" s="27" t="s">
        <v>29</v>
      </c>
      <c r="D26" s="27"/>
      <c r="E26" s="27"/>
      <c r="F26" s="27"/>
      <c r="G26" s="27"/>
      <c r="H26" s="27"/>
      <c r="I26" s="24" t="s">
        <v>30</v>
      </c>
      <c r="J26" s="24"/>
      <c r="K26" s="6">
        <v>2384.6</v>
      </c>
      <c r="L26" s="25">
        <v>2384.6</v>
      </c>
      <c r="M26" s="25"/>
      <c r="N26" s="7">
        <v>9557.79</v>
      </c>
      <c r="O26" s="7">
        <v>3325.49</v>
      </c>
      <c r="P26" s="26">
        <v>6232.3</v>
      </c>
      <c r="Q26" s="26"/>
      <c r="R26" s="26"/>
      <c r="S26" s="25">
        <v>2063.57</v>
      </c>
      <c r="T26" s="25"/>
      <c r="U26" s="25">
        <v>0</v>
      </c>
      <c r="V26" s="25"/>
      <c r="W26" s="25">
        <v>7494.22</v>
      </c>
      <c r="X26" s="25"/>
      <c r="Y26" s="25"/>
      <c r="Z26" s="25"/>
      <c r="AA26" s="1"/>
    </row>
    <row r="27" spans="1:27" ht="12.75">
      <c r="A27" s="1"/>
      <c r="B27" s="2"/>
      <c r="C27" s="28" t="s">
        <v>31</v>
      </c>
      <c r="D27" s="28"/>
      <c r="E27" s="28"/>
      <c r="F27" s="28"/>
      <c r="G27" s="28"/>
      <c r="H27" s="28"/>
      <c r="I27" s="24" t="s">
        <v>32</v>
      </c>
      <c r="J27" s="24"/>
      <c r="K27" s="6">
        <v>1614.6</v>
      </c>
      <c r="L27" s="25">
        <v>1614.6</v>
      </c>
      <c r="M27" s="25"/>
      <c r="N27" s="7">
        <v>6786.19</v>
      </c>
      <c r="O27" s="7">
        <v>2402.3</v>
      </c>
      <c r="P27" s="26">
        <v>4383.89</v>
      </c>
      <c r="Q27" s="26"/>
      <c r="R27" s="26"/>
      <c r="S27" s="25">
        <v>1352.63</v>
      </c>
      <c r="T27" s="25"/>
      <c r="U27" s="25">
        <v>0</v>
      </c>
      <c r="V27" s="25"/>
      <c r="W27" s="25">
        <v>5433.56</v>
      </c>
      <c r="X27" s="25"/>
      <c r="Y27" s="25"/>
      <c r="Z27" s="25"/>
      <c r="AA27" s="1"/>
    </row>
    <row r="28" spans="1:27" ht="12.75">
      <c r="A28" s="1"/>
      <c r="B28" s="2"/>
      <c r="C28" s="28" t="s">
        <v>33</v>
      </c>
      <c r="D28" s="28"/>
      <c r="E28" s="28"/>
      <c r="F28" s="28"/>
      <c r="G28" s="28"/>
      <c r="H28" s="28"/>
      <c r="I28" s="24" t="s">
        <v>34</v>
      </c>
      <c r="J28" s="24"/>
      <c r="K28" s="6">
        <v>1329.6</v>
      </c>
      <c r="L28" s="25">
        <v>1329.6</v>
      </c>
      <c r="M28" s="25"/>
      <c r="N28" s="7">
        <v>3656.75</v>
      </c>
      <c r="O28" s="7">
        <v>976.36</v>
      </c>
      <c r="P28" s="26">
        <v>2680.38</v>
      </c>
      <c r="Q28" s="26"/>
      <c r="R28" s="26"/>
      <c r="S28" s="25">
        <v>1186.02</v>
      </c>
      <c r="T28" s="25"/>
      <c r="U28" s="25">
        <v>0</v>
      </c>
      <c r="V28" s="25"/>
      <c r="W28" s="25">
        <v>2470.73</v>
      </c>
      <c r="X28" s="25"/>
      <c r="Y28" s="25"/>
      <c r="Z28" s="25"/>
      <c r="AA28" s="1"/>
    </row>
    <row r="29" spans="1:27" ht="12.75">
      <c r="A29" s="1"/>
      <c r="B29" s="2"/>
      <c r="C29" s="28" t="s">
        <v>35</v>
      </c>
      <c r="D29" s="28"/>
      <c r="E29" s="28"/>
      <c r="F29" s="28"/>
      <c r="G29" s="28"/>
      <c r="H29" s="28"/>
      <c r="I29" s="24" t="s">
        <v>36</v>
      </c>
      <c r="J29" s="24"/>
      <c r="K29" s="6">
        <v>285</v>
      </c>
      <c r="L29" s="25">
        <v>285</v>
      </c>
      <c r="M29" s="25"/>
      <c r="N29" s="7">
        <v>3129.44</v>
      </c>
      <c r="O29" s="7">
        <v>1425.94</v>
      </c>
      <c r="P29" s="26">
        <v>1703.5</v>
      </c>
      <c r="Q29" s="26"/>
      <c r="R29" s="26"/>
      <c r="S29" s="25">
        <v>166.61</v>
      </c>
      <c r="T29" s="25"/>
      <c r="U29" s="25">
        <v>0</v>
      </c>
      <c r="V29" s="25"/>
      <c r="W29" s="25">
        <v>2962.83</v>
      </c>
      <c r="X29" s="25"/>
      <c r="Y29" s="25"/>
      <c r="Z29" s="25"/>
      <c r="AA29" s="1"/>
    </row>
    <row r="30" spans="1:27" ht="12.75">
      <c r="A30" s="1"/>
      <c r="B30" s="2"/>
      <c r="C30" s="28" t="s">
        <v>37</v>
      </c>
      <c r="D30" s="28"/>
      <c r="E30" s="28"/>
      <c r="F30" s="28"/>
      <c r="G30" s="28"/>
      <c r="H30" s="28"/>
      <c r="I30" s="24" t="s">
        <v>38</v>
      </c>
      <c r="J30" s="24"/>
      <c r="K30" s="6">
        <v>650</v>
      </c>
      <c r="L30" s="25">
        <v>650</v>
      </c>
      <c r="M30" s="25"/>
      <c r="N30" s="7">
        <v>2612.56</v>
      </c>
      <c r="O30" s="7">
        <v>923.28</v>
      </c>
      <c r="P30" s="26">
        <v>1689.29</v>
      </c>
      <c r="Q30" s="26"/>
      <c r="R30" s="26"/>
      <c r="S30" s="25">
        <v>551.56</v>
      </c>
      <c r="T30" s="25"/>
      <c r="U30" s="25">
        <v>0</v>
      </c>
      <c r="V30" s="25"/>
      <c r="W30" s="25">
        <v>2061.01</v>
      </c>
      <c r="X30" s="25"/>
      <c r="Y30" s="25"/>
      <c r="Z30" s="25"/>
      <c r="AA30" s="1"/>
    </row>
    <row r="31" spans="1:27" ht="12.75">
      <c r="A31" s="1"/>
      <c r="B31" s="2"/>
      <c r="C31" s="28" t="s">
        <v>39</v>
      </c>
      <c r="D31" s="28"/>
      <c r="E31" s="28"/>
      <c r="F31" s="28"/>
      <c r="G31" s="28"/>
      <c r="H31" s="28"/>
      <c r="I31" s="24" t="s">
        <v>40</v>
      </c>
      <c r="J31" s="24"/>
      <c r="K31" s="6">
        <v>400</v>
      </c>
      <c r="L31" s="25">
        <v>400</v>
      </c>
      <c r="M31" s="25"/>
      <c r="N31" s="7">
        <v>779.28</v>
      </c>
      <c r="O31" s="7">
        <v>192.2</v>
      </c>
      <c r="P31" s="26">
        <v>587.07</v>
      </c>
      <c r="Q31" s="26"/>
      <c r="R31" s="26"/>
      <c r="S31" s="25">
        <v>321.24</v>
      </c>
      <c r="T31" s="25"/>
      <c r="U31" s="25">
        <v>0</v>
      </c>
      <c r="V31" s="25"/>
      <c r="W31" s="25">
        <v>458.03</v>
      </c>
      <c r="X31" s="25"/>
      <c r="Y31" s="25"/>
      <c r="Z31" s="25"/>
      <c r="AA31" s="1"/>
    </row>
    <row r="32" spans="1:27" ht="12.75">
      <c r="A32" s="1"/>
      <c r="B32" s="2"/>
      <c r="C32" s="28" t="s">
        <v>41</v>
      </c>
      <c r="D32" s="28"/>
      <c r="E32" s="28"/>
      <c r="F32" s="28"/>
      <c r="G32" s="28"/>
      <c r="H32" s="28"/>
      <c r="I32" s="24" t="s">
        <v>42</v>
      </c>
      <c r="J32" s="24"/>
      <c r="K32" s="6">
        <v>250</v>
      </c>
      <c r="L32" s="25">
        <v>250</v>
      </c>
      <c r="M32" s="25"/>
      <c r="N32" s="7">
        <v>1833.29</v>
      </c>
      <c r="O32" s="7">
        <v>731.08</v>
      </c>
      <c r="P32" s="26">
        <v>1102.21</v>
      </c>
      <c r="Q32" s="26"/>
      <c r="R32" s="26"/>
      <c r="S32" s="25">
        <v>230.31</v>
      </c>
      <c r="T32" s="25"/>
      <c r="U32" s="25">
        <v>0</v>
      </c>
      <c r="V32" s="25"/>
      <c r="W32" s="25">
        <v>1602.97</v>
      </c>
      <c r="X32" s="25"/>
      <c r="Y32" s="25"/>
      <c r="Z32" s="25"/>
      <c r="AA32" s="1"/>
    </row>
    <row r="33" spans="1:27" ht="12.75">
      <c r="A33" s="1"/>
      <c r="B33" s="2"/>
      <c r="C33" s="28" t="s">
        <v>43</v>
      </c>
      <c r="D33" s="28"/>
      <c r="E33" s="28"/>
      <c r="F33" s="28"/>
      <c r="G33" s="28"/>
      <c r="H33" s="28"/>
      <c r="I33" s="24" t="s">
        <v>44</v>
      </c>
      <c r="J33" s="24"/>
      <c r="K33" s="6">
        <v>120</v>
      </c>
      <c r="L33" s="25">
        <v>120</v>
      </c>
      <c r="M33" s="25"/>
      <c r="N33" s="7">
        <v>159.04</v>
      </c>
      <c r="O33" s="7">
        <v>-0.09</v>
      </c>
      <c r="P33" s="26">
        <v>159.13</v>
      </c>
      <c r="Q33" s="26"/>
      <c r="R33" s="26"/>
      <c r="S33" s="25">
        <v>159.38</v>
      </c>
      <c r="T33" s="25"/>
      <c r="U33" s="25">
        <v>0</v>
      </c>
      <c r="V33" s="25"/>
      <c r="W33" s="25">
        <v>-0.35</v>
      </c>
      <c r="X33" s="25"/>
      <c r="Y33" s="25"/>
      <c r="Z33" s="25"/>
      <c r="AA33" s="1"/>
    </row>
    <row r="34" spans="1:27" ht="12.75">
      <c r="A34" s="1"/>
      <c r="B34" s="2"/>
      <c r="C34" s="27" t="s">
        <v>45</v>
      </c>
      <c r="D34" s="27"/>
      <c r="E34" s="27"/>
      <c r="F34" s="27"/>
      <c r="G34" s="27"/>
      <c r="H34" s="27"/>
      <c r="I34" s="24" t="s">
        <v>46</v>
      </c>
      <c r="J34" s="24"/>
      <c r="K34" s="6">
        <v>20591</v>
      </c>
      <c r="L34" s="25">
        <v>16465</v>
      </c>
      <c r="M34" s="25"/>
      <c r="N34" s="7">
        <v>18944.6</v>
      </c>
      <c r="O34" s="7">
        <v>1075.9</v>
      </c>
      <c r="P34" s="26">
        <v>17868.7</v>
      </c>
      <c r="Q34" s="26"/>
      <c r="R34" s="26"/>
      <c r="S34" s="25">
        <v>16127.82</v>
      </c>
      <c r="T34" s="25"/>
      <c r="U34" s="25">
        <v>0</v>
      </c>
      <c r="V34" s="25"/>
      <c r="W34" s="25">
        <v>2816.77</v>
      </c>
      <c r="X34" s="25"/>
      <c r="Y34" s="25"/>
      <c r="Z34" s="25"/>
      <c r="AA34" s="1"/>
    </row>
    <row r="35" spans="1:27" ht="12.75">
      <c r="A35" s="1"/>
      <c r="B35" s="2"/>
      <c r="C35" s="27" t="s">
        <v>47</v>
      </c>
      <c r="D35" s="27"/>
      <c r="E35" s="27"/>
      <c r="F35" s="27"/>
      <c r="G35" s="27"/>
      <c r="H35" s="27"/>
      <c r="I35" s="24" t="s">
        <v>48</v>
      </c>
      <c r="J35" s="24"/>
      <c r="K35" s="6">
        <v>19270</v>
      </c>
      <c r="L35" s="25">
        <v>15144</v>
      </c>
      <c r="M35" s="25"/>
      <c r="N35" s="7">
        <v>14898</v>
      </c>
      <c r="O35" s="7">
        <v>0</v>
      </c>
      <c r="P35" s="26">
        <v>14898</v>
      </c>
      <c r="Q35" s="26"/>
      <c r="R35" s="26"/>
      <c r="S35" s="25">
        <v>14898</v>
      </c>
      <c r="T35" s="25"/>
      <c r="U35" s="25">
        <v>0</v>
      </c>
      <c r="V35" s="25"/>
      <c r="W35" s="25">
        <v>0</v>
      </c>
      <c r="X35" s="25"/>
      <c r="Y35" s="25"/>
      <c r="Z35" s="25"/>
      <c r="AA35" s="1"/>
    </row>
    <row r="36" spans="1:27" ht="12.75">
      <c r="A36" s="1"/>
      <c r="B36" s="2"/>
      <c r="C36" s="28" t="s">
        <v>49</v>
      </c>
      <c r="D36" s="28"/>
      <c r="E36" s="28"/>
      <c r="F36" s="28"/>
      <c r="G36" s="28"/>
      <c r="H36" s="28"/>
      <c r="I36" s="24" t="s">
        <v>50</v>
      </c>
      <c r="J36" s="24"/>
      <c r="K36" s="6">
        <v>10632</v>
      </c>
      <c r="L36" s="25">
        <v>7941</v>
      </c>
      <c r="M36" s="25"/>
      <c r="N36" s="7">
        <v>7848</v>
      </c>
      <c r="O36" s="7">
        <v>0</v>
      </c>
      <c r="P36" s="26">
        <v>7848</v>
      </c>
      <c r="Q36" s="26"/>
      <c r="R36" s="26"/>
      <c r="S36" s="25">
        <v>7848</v>
      </c>
      <c r="T36" s="25"/>
      <c r="U36" s="25">
        <v>0</v>
      </c>
      <c r="V36" s="25"/>
      <c r="W36" s="25">
        <v>0</v>
      </c>
      <c r="X36" s="25"/>
      <c r="Y36" s="25"/>
      <c r="Z36" s="25"/>
      <c r="AA36" s="1"/>
    </row>
    <row r="37" spans="1:27" ht="12.75">
      <c r="A37" s="1"/>
      <c r="B37" s="2"/>
      <c r="C37" s="28" t="s">
        <v>51</v>
      </c>
      <c r="D37" s="28"/>
      <c r="E37" s="28"/>
      <c r="F37" s="28"/>
      <c r="G37" s="28"/>
      <c r="H37" s="28"/>
      <c r="I37" s="24" t="s">
        <v>52</v>
      </c>
      <c r="J37" s="24"/>
      <c r="K37" s="6">
        <v>8638</v>
      </c>
      <c r="L37" s="25">
        <v>7203</v>
      </c>
      <c r="M37" s="25"/>
      <c r="N37" s="7">
        <v>7050</v>
      </c>
      <c r="O37" s="7">
        <v>0</v>
      </c>
      <c r="P37" s="26">
        <v>7050</v>
      </c>
      <c r="Q37" s="26"/>
      <c r="R37" s="26"/>
      <c r="S37" s="25">
        <v>7050</v>
      </c>
      <c r="T37" s="25"/>
      <c r="U37" s="25">
        <v>0</v>
      </c>
      <c r="V37" s="25"/>
      <c r="W37" s="25">
        <v>0</v>
      </c>
      <c r="X37" s="25"/>
      <c r="Y37" s="25"/>
      <c r="Z37" s="25"/>
      <c r="AA37" s="1"/>
    </row>
    <row r="38" spans="1:27" ht="12.75">
      <c r="A38" s="1"/>
      <c r="B38" s="2"/>
      <c r="C38" s="27" t="s">
        <v>53</v>
      </c>
      <c r="D38" s="27"/>
      <c r="E38" s="27"/>
      <c r="F38" s="27"/>
      <c r="G38" s="27"/>
      <c r="H38" s="27"/>
      <c r="I38" s="24" t="s">
        <v>54</v>
      </c>
      <c r="J38" s="24"/>
      <c r="K38" s="6">
        <v>1</v>
      </c>
      <c r="L38" s="25">
        <v>1</v>
      </c>
      <c r="M38" s="25"/>
      <c r="N38" s="7">
        <v>0.19</v>
      </c>
      <c r="O38" s="7">
        <v>-0.03</v>
      </c>
      <c r="P38" s="26">
        <v>0.22</v>
      </c>
      <c r="Q38" s="26"/>
      <c r="R38" s="26"/>
      <c r="S38" s="25">
        <v>0.25</v>
      </c>
      <c r="T38" s="25"/>
      <c r="U38" s="25">
        <v>0</v>
      </c>
      <c r="V38" s="25"/>
      <c r="W38" s="25">
        <v>-0.06</v>
      </c>
      <c r="X38" s="25"/>
      <c r="Y38" s="25"/>
      <c r="Z38" s="25"/>
      <c r="AA38" s="1"/>
    </row>
    <row r="39" spans="1:27" ht="12.75">
      <c r="A39" s="1"/>
      <c r="B39" s="2"/>
      <c r="C39" s="28" t="s">
        <v>55</v>
      </c>
      <c r="D39" s="28"/>
      <c r="E39" s="28"/>
      <c r="F39" s="28"/>
      <c r="G39" s="28"/>
      <c r="H39" s="28"/>
      <c r="I39" s="24" t="s">
        <v>56</v>
      </c>
      <c r="J39" s="24"/>
      <c r="K39" s="6">
        <v>1</v>
      </c>
      <c r="L39" s="25">
        <v>1</v>
      </c>
      <c r="M39" s="25"/>
      <c r="N39" s="7">
        <v>0.1</v>
      </c>
      <c r="O39" s="7">
        <v>-0.07</v>
      </c>
      <c r="P39" s="26">
        <v>0.17</v>
      </c>
      <c r="Q39" s="26"/>
      <c r="R39" s="26"/>
      <c r="S39" s="25">
        <v>0.25</v>
      </c>
      <c r="T39" s="25"/>
      <c r="U39" s="25">
        <v>0</v>
      </c>
      <c r="V39" s="25"/>
      <c r="W39" s="25">
        <v>-0.15</v>
      </c>
      <c r="X39" s="25"/>
      <c r="Y39" s="25"/>
      <c r="Z39" s="25"/>
      <c r="AA39" s="1"/>
    </row>
    <row r="40" spans="1:27" ht="12.75">
      <c r="A40" s="1"/>
      <c r="B40" s="2"/>
      <c r="C40" s="28" t="s">
        <v>57</v>
      </c>
      <c r="D40" s="28"/>
      <c r="E40" s="28"/>
      <c r="F40" s="28"/>
      <c r="G40" s="28"/>
      <c r="H40" s="28"/>
      <c r="I40" s="24" t="s">
        <v>58</v>
      </c>
      <c r="J40" s="24"/>
      <c r="K40" s="6">
        <v>0</v>
      </c>
      <c r="L40" s="25">
        <v>0</v>
      </c>
      <c r="M40" s="25"/>
      <c r="N40" s="7">
        <v>0.09</v>
      </c>
      <c r="O40" s="7">
        <v>0.04</v>
      </c>
      <c r="P40" s="26">
        <v>0.04</v>
      </c>
      <c r="Q40" s="26"/>
      <c r="R40" s="26"/>
      <c r="S40" s="25">
        <v>0</v>
      </c>
      <c r="T40" s="25"/>
      <c r="U40" s="25">
        <v>0</v>
      </c>
      <c r="V40" s="25"/>
      <c r="W40" s="25">
        <v>0.09</v>
      </c>
      <c r="X40" s="25"/>
      <c r="Y40" s="25"/>
      <c r="Z40" s="25"/>
      <c r="AA40" s="1"/>
    </row>
    <row r="41" spans="1:27" ht="12.75">
      <c r="A41" s="1"/>
      <c r="B41" s="2"/>
      <c r="C41" s="27" t="s">
        <v>59</v>
      </c>
      <c r="D41" s="27"/>
      <c r="E41" s="27"/>
      <c r="F41" s="27"/>
      <c r="G41" s="27"/>
      <c r="H41" s="27"/>
      <c r="I41" s="24" t="s">
        <v>60</v>
      </c>
      <c r="J41" s="24"/>
      <c r="K41" s="6">
        <v>1320</v>
      </c>
      <c r="L41" s="25">
        <v>1320</v>
      </c>
      <c r="M41" s="25"/>
      <c r="N41" s="7">
        <v>4046.41</v>
      </c>
      <c r="O41" s="7">
        <v>1075.93</v>
      </c>
      <c r="P41" s="26">
        <v>2970.48</v>
      </c>
      <c r="Q41" s="26"/>
      <c r="R41" s="26"/>
      <c r="S41" s="25">
        <v>1229.58</v>
      </c>
      <c r="T41" s="25"/>
      <c r="U41" s="25">
        <v>0</v>
      </c>
      <c r="V41" s="25"/>
      <c r="W41" s="25">
        <v>2816.83</v>
      </c>
      <c r="X41" s="25"/>
      <c r="Y41" s="25"/>
      <c r="Z41" s="25"/>
      <c r="AA41" s="1"/>
    </row>
    <row r="42" spans="1:27" ht="12.75">
      <c r="A42" s="1"/>
      <c r="B42" s="2"/>
      <c r="C42" s="28" t="s">
        <v>61</v>
      </c>
      <c r="D42" s="28"/>
      <c r="E42" s="28"/>
      <c r="F42" s="28"/>
      <c r="G42" s="28"/>
      <c r="H42" s="28"/>
      <c r="I42" s="24" t="s">
        <v>62</v>
      </c>
      <c r="J42" s="24"/>
      <c r="K42" s="6">
        <v>1215</v>
      </c>
      <c r="L42" s="25">
        <v>1215</v>
      </c>
      <c r="M42" s="25"/>
      <c r="N42" s="7">
        <v>3899.6</v>
      </c>
      <c r="O42" s="7">
        <v>1061.42</v>
      </c>
      <c r="P42" s="26">
        <v>2838.18</v>
      </c>
      <c r="Q42" s="26"/>
      <c r="R42" s="26"/>
      <c r="S42" s="25">
        <v>1125.17</v>
      </c>
      <c r="T42" s="25"/>
      <c r="U42" s="25">
        <v>0</v>
      </c>
      <c r="V42" s="25"/>
      <c r="W42" s="25">
        <v>2774.43</v>
      </c>
      <c r="X42" s="25"/>
      <c r="Y42" s="25"/>
      <c r="Z42" s="25"/>
      <c r="AA42" s="1"/>
    </row>
    <row r="43" spans="1:27" ht="12.75">
      <c r="A43" s="1"/>
      <c r="B43" s="2"/>
      <c r="C43" s="28" t="s">
        <v>63</v>
      </c>
      <c r="D43" s="28"/>
      <c r="E43" s="28"/>
      <c r="F43" s="28"/>
      <c r="G43" s="28"/>
      <c r="H43" s="28"/>
      <c r="I43" s="24" t="s">
        <v>64</v>
      </c>
      <c r="J43" s="24"/>
      <c r="K43" s="6">
        <v>980</v>
      </c>
      <c r="L43" s="25">
        <v>980</v>
      </c>
      <c r="M43" s="25"/>
      <c r="N43" s="7">
        <v>3305.04</v>
      </c>
      <c r="O43" s="7">
        <v>906.02</v>
      </c>
      <c r="P43" s="26">
        <v>2399.02</v>
      </c>
      <c r="Q43" s="26"/>
      <c r="R43" s="26"/>
      <c r="S43" s="25">
        <v>957.87</v>
      </c>
      <c r="T43" s="25"/>
      <c r="U43" s="25">
        <v>0</v>
      </c>
      <c r="V43" s="25"/>
      <c r="W43" s="25">
        <v>2347.17</v>
      </c>
      <c r="X43" s="25"/>
      <c r="Y43" s="25"/>
      <c r="Z43" s="25"/>
      <c r="AA43" s="1"/>
    </row>
    <row r="44" spans="1:27" ht="12.75">
      <c r="A44" s="1"/>
      <c r="B44" s="2"/>
      <c r="C44" s="28" t="s">
        <v>65</v>
      </c>
      <c r="D44" s="28"/>
      <c r="E44" s="28"/>
      <c r="F44" s="28"/>
      <c r="G44" s="28"/>
      <c r="H44" s="28"/>
      <c r="I44" s="24" t="s">
        <v>66</v>
      </c>
      <c r="J44" s="24"/>
      <c r="K44" s="6">
        <v>235</v>
      </c>
      <c r="L44" s="25">
        <v>235</v>
      </c>
      <c r="M44" s="25"/>
      <c r="N44" s="7">
        <v>594.56</v>
      </c>
      <c r="O44" s="7">
        <v>155.4</v>
      </c>
      <c r="P44" s="26">
        <v>439.16</v>
      </c>
      <c r="Q44" s="26"/>
      <c r="R44" s="26"/>
      <c r="S44" s="25">
        <v>167.31</v>
      </c>
      <c r="T44" s="25"/>
      <c r="U44" s="25">
        <v>0</v>
      </c>
      <c r="V44" s="25"/>
      <c r="W44" s="25">
        <v>427.26</v>
      </c>
      <c r="X44" s="25"/>
      <c r="Y44" s="25"/>
      <c r="Z44" s="25"/>
      <c r="AA44" s="1"/>
    </row>
    <row r="45" spans="1:27" ht="12.75">
      <c r="A45" s="1"/>
      <c r="B45" s="2"/>
      <c r="C45" s="28" t="s">
        <v>67</v>
      </c>
      <c r="D45" s="28"/>
      <c r="E45" s="28"/>
      <c r="F45" s="28"/>
      <c r="G45" s="28"/>
      <c r="H45" s="28"/>
      <c r="I45" s="24" t="s">
        <v>68</v>
      </c>
      <c r="J45" s="24"/>
      <c r="K45" s="6">
        <v>65</v>
      </c>
      <c r="L45" s="25">
        <v>65</v>
      </c>
      <c r="M45" s="25"/>
      <c r="N45" s="7">
        <v>73.3</v>
      </c>
      <c r="O45" s="7">
        <v>0</v>
      </c>
      <c r="P45" s="26">
        <v>73.3</v>
      </c>
      <c r="Q45" s="26"/>
      <c r="R45" s="26"/>
      <c r="S45" s="25">
        <v>73.3</v>
      </c>
      <c r="T45" s="25"/>
      <c r="U45" s="25">
        <v>0</v>
      </c>
      <c r="V45" s="25"/>
      <c r="W45" s="25">
        <v>0</v>
      </c>
      <c r="X45" s="25"/>
      <c r="Y45" s="25"/>
      <c r="Z45" s="25"/>
      <c r="AA45" s="1"/>
    </row>
    <row r="46" spans="1:27" ht="12.75">
      <c r="A46" s="1"/>
      <c r="B46" s="2"/>
      <c r="C46" s="28" t="s">
        <v>69</v>
      </c>
      <c r="D46" s="28"/>
      <c r="E46" s="28"/>
      <c r="F46" s="28"/>
      <c r="G46" s="28"/>
      <c r="H46" s="28"/>
      <c r="I46" s="24" t="s">
        <v>70</v>
      </c>
      <c r="J46" s="24"/>
      <c r="K46" s="6">
        <v>40</v>
      </c>
      <c r="L46" s="25">
        <v>40</v>
      </c>
      <c r="M46" s="25"/>
      <c r="N46" s="7">
        <v>73.51</v>
      </c>
      <c r="O46" s="7">
        <v>14.51</v>
      </c>
      <c r="P46" s="26">
        <v>59</v>
      </c>
      <c r="Q46" s="26"/>
      <c r="R46" s="26"/>
      <c r="S46" s="25">
        <v>31.1</v>
      </c>
      <c r="T46" s="25"/>
      <c r="U46" s="25">
        <v>0</v>
      </c>
      <c r="V46" s="25"/>
      <c r="W46" s="25">
        <v>42.4</v>
      </c>
      <c r="X46" s="25"/>
      <c r="Y46" s="25"/>
      <c r="Z46" s="25"/>
      <c r="AA46" s="1"/>
    </row>
    <row r="47" spans="1:27" ht="12.75">
      <c r="A47" s="1"/>
      <c r="B47" s="2"/>
      <c r="C47" s="27" t="s">
        <v>71</v>
      </c>
      <c r="D47" s="27"/>
      <c r="E47" s="27"/>
      <c r="F47" s="27"/>
      <c r="G47" s="27"/>
      <c r="H47" s="27"/>
      <c r="I47" s="24" t="s">
        <v>72</v>
      </c>
      <c r="J47" s="24"/>
      <c r="K47" s="6">
        <v>1</v>
      </c>
      <c r="L47" s="25">
        <v>1</v>
      </c>
      <c r="M47" s="25"/>
      <c r="N47" s="7">
        <v>0.98</v>
      </c>
      <c r="O47" s="7">
        <v>0</v>
      </c>
      <c r="P47" s="26">
        <v>0.98</v>
      </c>
      <c r="Q47" s="26"/>
      <c r="R47" s="26"/>
      <c r="S47" s="25">
        <v>0.98</v>
      </c>
      <c r="T47" s="25"/>
      <c r="U47" s="25">
        <v>0</v>
      </c>
      <c r="V47" s="25"/>
      <c r="W47" s="25">
        <v>0</v>
      </c>
      <c r="X47" s="25"/>
      <c r="Y47" s="25"/>
      <c r="Z47" s="25"/>
      <c r="AA47" s="1"/>
    </row>
    <row r="48" spans="1:27" ht="12.75">
      <c r="A48" s="1"/>
      <c r="B48" s="2"/>
      <c r="C48" s="27" t="s">
        <v>73</v>
      </c>
      <c r="D48" s="27"/>
      <c r="E48" s="27"/>
      <c r="F48" s="27"/>
      <c r="G48" s="27"/>
      <c r="H48" s="27"/>
      <c r="I48" s="24" t="s">
        <v>74</v>
      </c>
      <c r="J48" s="24"/>
      <c r="K48" s="6">
        <v>1</v>
      </c>
      <c r="L48" s="25">
        <v>1</v>
      </c>
      <c r="M48" s="25"/>
      <c r="N48" s="7">
        <v>0.98</v>
      </c>
      <c r="O48" s="7">
        <v>0</v>
      </c>
      <c r="P48" s="26">
        <v>0.98</v>
      </c>
      <c r="Q48" s="26"/>
      <c r="R48" s="26"/>
      <c r="S48" s="25">
        <v>0.98</v>
      </c>
      <c r="T48" s="25"/>
      <c r="U48" s="25">
        <v>0</v>
      </c>
      <c r="V48" s="25"/>
      <c r="W48" s="25">
        <v>0</v>
      </c>
      <c r="X48" s="25"/>
      <c r="Y48" s="25"/>
      <c r="Z48" s="25"/>
      <c r="AA48" s="1"/>
    </row>
    <row r="49" spans="1:27" ht="12.75">
      <c r="A49" s="1"/>
      <c r="B49" s="2"/>
      <c r="C49" s="28" t="s">
        <v>75</v>
      </c>
      <c r="D49" s="28"/>
      <c r="E49" s="28"/>
      <c r="F49" s="28"/>
      <c r="G49" s="28"/>
      <c r="H49" s="28"/>
      <c r="I49" s="24" t="s">
        <v>76</v>
      </c>
      <c r="J49" s="24"/>
      <c r="K49" s="6">
        <v>1</v>
      </c>
      <c r="L49" s="25">
        <v>1</v>
      </c>
      <c r="M49" s="25"/>
      <c r="N49" s="7">
        <v>0.98</v>
      </c>
      <c r="O49" s="7">
        <v>0</v>
      </c>
      <c r="P49" s="26">
        <v>0.98</v>
      </c>
      <c r="Q49" s="26"/>
      <c r="R49" s="26"/>
      <c r="S49" s="25">
        <v>0.98</v>
      </c>
      <c r="T49" s="25"/>
      <c r="U49" s="25">
        <v>0</v>
      </c>
      <c r="V49" s="25"/>
      <c r="W49" s="25">
        <v>0</v>
      </c>
      <c r="X49" s="25"/>
      <c r="Y49" s="25"/>
      <c r="Z49" s="25"/>
      <c r="AA49" s="1"/>
    </row>
    <row r="50" spans="1:27" ht="12.75">
      <c r="A50" s="1"/>
      <c r="B50" s="2"/>
      <c r="C50" s="27" t="s">
        <v>77</v>
      </c>
      <c r="D50" s="27"/>
      <c r="E50" s="27"/>
      <c r="F50" s="27"/>
      <c r="G50" s="27"/>
      <c r="H50" s="27"/>
      <c r="I50" s="24" t="s">
        <v>78</v>
      </c>
      <c r="J50" s="24"/>
      <c r="K50" s="6">
        <v>2042.14</v>
      </c>
      <c r="L50" s="25">
        <v>1653.64</v>
      </c>
      <c r="M50" s="25"/>
      <c r="N50" s="7">
        <v>17888.54</v>
      </c>
      <c r="O50" s="7">
        <v>7317.27</v>
      </c>
      <c r="P50" s="26">
        <v>10571.27</v>
      </c>
      <c r="Q50" s="26"/>
      <c r="R50" s="26"/>
      <c r="S50" s="25">
        <v>1446.58</v>
      </c>
      <c r="T50" s="25"/>
      <c r="U50" s="25">
        <v>0</v>
      </c>
      <c r="V50" s="25"/>
      <c r="W50" s="25">
        <v>16441.96</v>
      </c>
      <c r="X50" s="25"/>
      <c r="Y50" s="25"/>
      <c r="Z50" s="25"/>
      <c r="AA50" s="1"/>
    </row>
    <row r="51" spans="1:27" ht="12.75">
      <c r="A51" s="1"/>
      <c r="B51" s="2"/>
      <c r="C51" s="27" t="s">
        <v>79</v>
      </c>
      <c r="D51" s="27"/>
      <c r="E51" s="27"/>
      <c r="F51" s="27"/>
      <c r="G51" s="27"/>
      <c r="H51" s="27"/>
      <c r="I51" s="24" t="s">
        <v>80</v>
      </c>
      <c r="J51" s="24"/>
      <c r="K51" s="6">
        <v>1100</v>
      </c>
      <c r="L51" s="25">
        <v>1100</v>
      </c>
      <c r="M51" s="25"/>
      <c r="N51" s="7">
        <v>8825.19</v>
      </c>
      <c r="O51" s="7">
        <v>3426.29</v>
      </c>
      <c r="P51" s="26">
        <v>5398.9</v>
      </c>
      <c r="Q51" s="26"/>
      <c r="R51" s="26"/>
      <c r="S51" s="25">
        <v>1080.63</v>
      </c>
      <c r="T51" s="25"/>
      <c r="U51" s="25">
        <v>0</v>
      </c>
      <c r="V51" s="25"/>
      <c r="W51" s="25">
        <v>7744.56</v>
      </c>
      <c r="X51" s="25"/>
      <c r="Y51" s="25"/>
      <c r="Z51" s="25"/>
      <c r="AA51" s="1"/>
    </row>
    <row r="52" spans="1:27" ht="12.75">
      <c r="A52" s="1"/>
      <c r="B52" s="2"/>
      <c r="C52" s="27" t="s">
        <v>81</v>
      </c>
      <c r="D52" s="27"/>
      <c r="E52" s="27"/>
      <c r="F52" s="27"/>
      <c r="G52" s="27"/>
      <c r="H52" s="27"/>
      <c r="I52" s="24" t="s">
        <v>82</v>
      </c>
      <c r="J52" s="24"/>
      <c r="K52" s="6">
        <v>1100</v>
      </c>
      <c r="L52" s="25">
        <v>1100</v>
      </c>
      <c r="M52" s="25"/>
      <c r="N52" s="7">
        <v>8825.19</v>
      </c>
      <c r="O52" s="7">
        <v>3426.29</v>
      </c>
      <c r="P52" s="26">
        <v>5398.9</v>
      </c>
      <c r="Q52" s="26"/>
      <c r="R52" s="26"/>
      <c r="S52" s="25">
        <v>1080.63</v>
      </c>
      <c r="T52" s="25"/>
      <c r="U52" s="25">
        <v>0</v>
      </c>
      <c r="V52" s="25"/>
      <c r="W52" s="25">
        <v>7744.56</v>
      </c>
      <c r="X52" s="25"/>
      <c r="Y52" s="25"/>
      <c r="Z52" s="25"/>
      <c r="AA52" s="1"/>
    </row>
    <row r="53" spans="1:27" ht="12.75">
      <c r="A53" s="1"/>
      <c r="B53" s="2"/>
      <c r="C53" s="28" t="s">
        <v>83</v>
      </c>
      <c r="D53" s="28"/>
      <c r="E53" s="28"/>
      <c r="F53" s="28"/>
      <c r="G53" s="28"/>
      <c r="H53" s="28"/>
      <c r="I53" s="24" t="s">
        <v>84</v>
      </c>
      <c r="J53" s="24"/>
      <c r="K53" s="6">
        <v>1100</v>
      </c>
      <c r="L53" s="25">
        <v>1100</v>
      </c>
      <c r="M53" s="25"/>
      <c r="N53" s="7">
        <v>8825.19</v>
      </c>
      <c r="O53" s="7">
        <v>3426.29</v>
      </c>
      <c r="P53" s="26">
        <v>5398.9</v>
      </c>
      <c r="Q53" s="26"/>
      <c r="R53" s="26"/>
      <c r="S53" s="25">
        <v>1080.63</v>
      </c>
      <c r="T53" s="25"/>
      <c r="U53" s="25">
        <v>0</v>
      </c>
      <c r="V53" s="25"/>
      <c r="W53" s="25">
        <v>7744.56</v>
      </c>
      <c r="X53" s="25"/>
      <c r="Y53" s="25"/>
      <c r="Z53" s="25"/>
      <c r="AA53" s="1"/>
    </row>
    <row r="54" spans="1:27" ht="12.75">
      <c r="A54" s="1"/>
      <c r="B54" s="2"/>
      <c r="C54" s="28" t="s">
        <v>85</v>
      </c>
      <c r="D54" s="28"/>
      <c r="E54" s="28"/>
      <c r="F54" s="28"/>
      <c r="G54" s="28"/>
      <c r="H54" s="28"/>
      <c r="I54" s="24" t="s">
        <v>86</v>
      </c>
      <c r="J54" s="24"/>
      <c r="K54" s="6">
        <v>1100</v>
      </c>
      <c r="L54" s="25">
        <v>1100</v>
      </c>
      <c r="M54" s="25"/>
      <c r="N54" s="7">
        <v>8825.19</v>
      </c>
      <c r="O54" s="7">
        <v>3426.29</v>
      </c>
      <c r="P54" s="26">
        <v>5398.9</v>
      </c>
      <c r="Q54" s="26"/>
      <c r="R54" s="26"/>
      <c r="S54" s="25">
        <v>1080.63</v>
      </c>
      <c r="T54" s="25"/>
      <c r="U54" s="25">
        <v>0</v>
      </c>
      <c r="V54" s="25"/>
      <c r="W54" s="25">
        <v>7744.56</v>
      </c>
      <c r="X54" s="25"/>
      <c r="Y54" s="25"/>
      <c r="Z54" s="25"/>
      <c r="AA54" s="1"/>
    </row>
    <row r="55" spans="1:27" ht="12.75">
      <c r="A55" s="1"/>
      <c r="B55" s="2"/>
      <c r="C55" s="27" t="s">
        <v>87</v>
      </c>
      <c r="D55" s="27"/>
      <c r="E55" s="27"/>
      <c r="F55" s="27"/>
      <c r="G55" s="27"/>
      <c r="H55" s="27"/>
      <c r="I55" s="24" t="s">
        <v>88</v>
      </c>
      <c r="J55" s="24"/>
      <c r="K55" s="6">
        <v>942.14</v>
      </c>
      <c r="L55" s="25">
        <v>553.64</v>
      </c>
      <c r="M55" s="25"/>
      <c r="N55" s="7">
        <v>9063.35</v>
      </c>
      <c r="O55" s="7">
        <v>3890.98</v>
      </c>
      <c r="P55" s="26">
        <v>5172.37</v>
      </c>
      <c r="Q55" s="26"/>
      <c r="R55" s="26"/>
      <c r="S55" s="25">
        <v>365.94</v>
      </c>
      <c r="T55" s="25"/>
      <c r="U55" s="25">
        <v>0</v>
      </c>
      <c r="V55" s="25"/>
      <c r="W55" s="25">
        <v>8697.4</v>
      </c>
      <c r="X55" s="25"/>
      <c r="Y55" s="25"/>
      <c r="Z55" s="25"/>
      <c r="AA55" s="1"/>
    </row>
    <row r="56" spans="1:27" ht="12.75">
      <c r="A56" s="1"/>
      <c r="B56" s="2"/>
      <c r="C56" s="27" t="s">
        <v>89</v>
      </c>
      <c r="D56" s="27"/>
      <c r="E56" s="27"/>
      <c r="F56" s="27"/>
      <c r="G56" s="27"/>
      <c r="H56" s="27"/>
      <c r="I56" s="24" t="s">
        <v>90</v>
      </c>
      <c r="J56" s="24"/>
      <c r="K56" s="6">
        <v>500</v>
      </c>
      <c r="L56" s="25">
        <v>408</v>
      </c>
      <c r="M56" s="25"/>
      <c r="N56" s="7">
        <v>375.66</v>
      </c>
      <c r="O56" s="7">
        <v>0</v>
      </c>
      <c r="P56" s="26">
        <v>375.66</v>
      </c>
      <c r="Q56" s="26"/>
      <c r="R56" s="26"/>
      <c r="S56" s="25">
        <v>375.66</v>
      </c>
      <c r="T56" s="25"/>
      <c r="U56" s="25">
        <v>0</v>
      </c>
      <c r="V56" s="25"/>
      <c r="W56" s="25">
        <v>0</v>
      </c>
      <c r="X56" s="25"/>
      <c r="Y56" s="25"/>
      <c r="Z56" s="25"/>
      <c r="AA56" s="1"/>
    </row>
    <row r="57" spans="1:27" ht="12.75">
      <c r="A57" s="1"/>
      <c r="B57" s="2"/>
      <c r="C57" s="28" t="s">
        <v>91</v>
      </c>
      <c r="D57" s="28"/>
      <c r="E57" s="28"/>
      <c r="F57" s="28"/>
      <c r="G57" s="28"/>
      <c r="H57" s="28"/>
      <c r="I57" s="24" t="s">
        <v>92</v>
      </c>
      <c r="J57" s="24"/>
      <c r="K57" s="6">
        <v>500</v>
      </c>
      <c r="L57" s="25">
        <v>408</v>
      </c>
      <c r="M57" s="25"/>
      <c r="N57" s="7">
        <v>375.66</v>
      </c>
      <c r="O57" s="7">
        <v>0</v>
      </c>
      <c r="P57" s="26">
        <v>375.66</v>
      </c>
      <c r="Q57" s="26"/>
      <c r="R57" s="26"/>
      <c r="S57" s="25">
        <v>375.66</v>
      </c>
      <c r="T57" s="25"/>
      <c r="U57" s="25">
        <v>0</v>
      </c>
      <c r="V57" s="25"/>
      <c r="W57" s="25">
        <v>0</v>
      </c>
      <c r="X57" s="25"/>
      <c r="Y57" s="25"/>
      <c r="Z57" s="25"/>
      <c r="AA57" s="1"/>
    </row>
    <row r="58" spans="1:27" ht="12.75">
      <c r="A58" s="1"/>
      <c r="B58" s="2"/>
      <c r="C58" s="27" t="s">
        <v>93</v>
      </c>
      <c r="D58" s="27"/>
      <c r="E58" s="27"/>
      <c r="F58" s="27"/>
      <c r="G58" s="27"/>
      <c r="H58" s="27"/>
      <c r="I58" s="24" t="s">
        <v>94</v>
      </c>
      <c r="J58" s="24"/>
      <c r="K58" s="6">
        <v>4</v>
      </c>
      <c r="L58" s="25">
        <v>3.5</v>
      </c>
      <c r="M58" s="25"/>
      <c r="N58" s="7">
        <v>2.68</v>
      </c>
      <c r="O58" s="7">
        <v>0</v>
      </c>
      <c r="P58" s="26">
        <v>2.68</v>
      </c>
      <c r="Q58" s="26"/>
      <c r="R58" s="26"/>
      <c r="S58" s="25">
        <v>2.68</v>
      </c>
      <c r="T58" s="25"/>
      <c r="U58" s="25">
        <v>0</v>
      </c>
      <c r="V58" s="25"/>
      <c r="W58" s="25">
        <v>0</v>
      </c>
      <c r="X58" s="25"/>
      <c r="Y58" s="25"/>
      <c r="Z58" s="25"/>
      <c r="AA58" s="1"/>
    </row>
    <row r="59" spans="1:27" ht="12.75">
      <c r="A59" s="1"/>
      <c r="B59" s="2"/>
      <c r="C59" s="28" t="s">
        <v>95</v>
      </c>
      <c r="D59" s="28"/>
      <c r="E59" s="28"/>
      <c r="F59" s="28"/>
      <c r="G59" s="28"/>
      <c r="H59" s="28"/>
      <c r="I59" s="24" t="s">
        <v>96</v>
      </c>
      <c r="J59" s="24"/>
      <c r="K59" s="6">
        <v>4</v>
      </c>
      <c r="L59" s="25">
        <v>3.5</v>
      </c>
      <c r="M59" s="25"/>
      <c r="N59" s="7">
        <v>2.68</v>
      </c>
      <c r="O59" s="7">
        <v>0</v>
      </c>
      <c r="P59" s="26">
        <v>2.68</v>
      </c>
      <c r="Q59" s="26"/>
      <c r="R59" s="26"/>
      <c r="S59" s="25">
        <v>2.68</v>
      </c>
      <c r="T59" s="25"/>
      <c r="U59" s="25">
        <v>0</v>
      </c>
      <c r="V59" s="25"/>
      <c r="W59" s="25">
        <v>0</v>
      </c>
      <c r="X59" s="25"/>
      <c r="Y59" s="25"/>
      <c r="Z59" s="25"/>
      <c r="AA59" s="1"/>
    </row>
    <row r="60" spans="1:27" ht="12.75">
      <c r="A60" s="1"/>
      <c r="B60" s="2"/>
      <c r="C60" s="27" t="s">
        <v>97</v>
      </c>
      <c r="D60" s="27"/>
      <c r="E60" s="27"/>
      <c r="F60" s="27"/>
      <c r="G60" s="27"/>
      <c r="H60" s="27"/>
      <c r="I60" s="24" t="s">
        <v>98</v>
      </c>
      <c r="J60" s="24"/>
      <c r="K60" s="6">
        <v>800</v>
      </c>
      <c r="L60" s="25">
        <v>800</v>
      </c>
      <c r="M60" s="25"/>
      <c r="N60" s="7">
        <v>5065.75</v>
      </c>
      <c r="O60" s="7">
        <v>2306.24</v>
      </c>
      <c r="P60" s="26">
        <v>2759.51</v>
      </c>
      <c r="Q60" s="26"/>
      <c r="R60" s="26"/>
      <c r="S60" s="25">
        <v>579.55</v>
      </c>
      <c r="T60" s="25"/>
      <c r="U60" s="25">
        <v>0</v>
      </c>
      <c r="V60" s="25"/>
      <c r="W60" s="25">
        <v>4486.2</v>
      </c>
      <c r="X60" s="25"/>
      <c r="Y60" s="25"/>
      <c r="Z60" s="25"/>
      <c r="AA60" s="1"/>
    </row>
    <row r="61" spans="1:27" ht="12.75">
      <c r="A61" s="1"/>
      <c r="B61" s="2"/>
      <c r="C61" s="28" t="s">
        <v>99</v>
      </c>
      <c r="D61" s="28"/>
      <c r="E61" s="28"/>
      <c r="F61" s="28"/>
      <c r="G61" s="28"/>
      <c r="H61" s="28"/>
      <c r="I61" s="24" t="s">
        <v>100</v>
      </c>
      <c r="J61" s="24"/>
      <c r="K61" s="6">
        <v>800</v>
      </c>
      <c r="L61" s="25">
        <v>800</v>
      </c>
      <c r="M61" s="25"/>
      <c r="N61" s="7">
        <v>5063.53</v>
      </c>
      <c r="O61" s="7">
        <v>2306.24</v>
      </c>
      <c r="P61" s="26">
        <v>2757.29</v>
      </c>
      <c r="Q61" s="26"/>
      <c r="R61" s="26"/>
      <c r="S61" s="25">
        <v>577.33</v>
      </c>
      <c r="T61" s="25"/>
      <c r="U61" s="25">
        <v>0</v>
      </c>
      <c r="V61" s="25"/>
      <c r="W61" s="25">
        <v>4486.2</v>
      </c>
      <c r="X61" s="25"/>
      <c r="Y61" s="25"/>
      <c r="Z61" s="25"/>
      <c r="AA61" s="1"/>
    </row>
    <row r="62" spans="1:27" ht="12.75">
      <c r="A62" s="1"/>
      <c r="B62" s="2"/>
      <c r="C62" s="28" t="s">
        <v>101</v>
      </c>
      <c r="D62" s="28"/>
      <c r="E62" s="28"/>
      <c r="F62" s="28"/>
      <c r="G62" s="28"/>
      <c r="H62" s="28"/>
      <c r="I62" s="24" t="s">
        <v>102</v>
      </c>
      <c r="J62" s="24"/>
      <c r="K62" s="6">
        <v>800</v>
      </c>
      <c r="L62" s="25">
        <v>800</v>
      </c>
      <c r="M62" s="25"/>
      <c r="N62" s="7">
        <v>5063.53</v>
      </c>
      <c r="O62" s="7">
        <v>2306.24</v>
      </c>
      <c r="P62" s="26">
        <v>2757.29</v>
      </c>
      <c r="Q62" s="26"/>
      <c r="R62" s="26"/>
      <c r="S62" s="25">
        <v>577.33</v>
      </c>
      <c r="T62" s="25"/>
      <c r="U62" s="25">
        <v>0</v>
      </c>
      <c r="V62" s="25"/>
      <c r="W62" s="25">
        <v>4486.2</v>
      </c>
      <c r="X62" s="25"/>
      <c r="Y62" s="25"/>
      <c r="Z62" s="25"/>
      <c r="AA62" s="1"/>
    </row>
    <row r="63" spans="1:27" ht="12.75">
      <c r="A63" s="1"/>
      <c r="B63" s="2"/>
      <c r="C63" s="28" t="s">
        <v>103</v>
      </c>
      <c r="D63" s="28"/>
      <c r="E63" s="28"/>
      <c r="F63" s="28"/>
      <c r="G63" s="28"/>
      <c r="H63" s="28"/>
      <c r="I63" s="24" t="s">
        <v>104</v>
      </c>
      <c r="J63" s="24"/>
      <c r="K63" s="6">
        <v>0</v>
      </c>
      <c r="L63" s="25">
        <v>0</v>
      </c>
      <c r="M63" s="25"/>
      <c r="N63" s="7">
        <v>2.22</v>
      </c>
      <c r="O63" s="7">
        <v>0</v>
      </c>
      <c r="P63" s="26">
        <v>2.22</v>
      </c>
      <c r="Q63" s="26"/>
      <c r="R63" s="26"/>
      <c r="S63" s="25">
        <v>2.22</v>
      </c>
      <c r="T63" s="25"/>
      <c r="U63" s="25">
        <v>0</v>
      </c>
      <c r="V63" s="25"/>
      <c r="W63" s="25">
        <v>0</v>
      </c>
      <c r="X63" s="25"/>
      <c r="Y63" s="25"/>
      <c r="Z63" s="25"/>
      <c r="AA63" s="1"/>
    </row>
    <row r="64" spans="1:27" ht="12.75">
      <c r="A64" s="1"/>
      <c r="B64" s="2"/>
      <c r="C64" s="27" t="s">
        <v>105</v>
      </c>
      <c r="D64" s="27"/>
      <c r="E64" s="27"/>
      <c r="F64" s="27"/>
      <c r="G64" s="27"/>
      <c r="H64" s="27"/>
      <c r="I64" s="24" t="s">
        <v>106</v>
      </c>
      <c r="J64" s="24"/>
      <c r="K64" s="6">
        <v>2617.84</v>
      </c>
      <c r="L64" s="25">
        <v>2321.84</v>
      </c>
      <c r="M64" s="25"/>
      <c r="N64" s="7">
        <v>6317.46</v>
      </c>
      <c r="O64" s="7">
        <v>1584.74</v>
      </c>
      <c r="P64" s="26">
        <v>4732.72</v>
      </c>
      <c r="Q64" s="26"/>
      <c r="R64" s="26"/>
      <c r="S64" s="25">
        <v>2106.25</v>
      </c>
      <c r="T64" s="25"/>
      <c r="U64" s="25">
        <v>0</v>
      </c>
      <c r="V64" s="25"/>
      <c r="W64" s="25">
        <v>4211.2</v>
      </c>
      <c r="X64" s="25"/>
      <c r="Y64" s="25"/>
      <c r="Z64" s="25"/>
      <c r="AA64" s="1"/>
    </row>
    <row r="65" spans="1:27" ht="12.75">
      <c r="A65" s="1"/>
      <c r="B65" s="2"/>
      <c r="C65" s="28" t="s">
        <v>107</v>
      </c>
      <c r="D65" s="28"/>
      <c r="E65" s="28"/>
      <c r="F65" s="28"/>
      <c r="G65" s="28"/>
      <c r="H65" s="28"/>
      <c r="I65" s="24" t="s">
        <v>108</v>
      </c>
      <c r="J65" s="24"/>
      <c r="K65" s="6">
        <v>2317.84</v>
      </c>
      <c r="L65" s="25">
        <v>2021.84</v>
      </c>
      <c r="M65" s="25"/>
      <c r="N65" s="7">
        <v>6225.6</v>
      </c>
      <c r="O65" s="7">
        <v>1563.91</v>
      </c>
      <c r="P65" s="26">
        <v>4661.69</v>
      </c>
      <c r="Q65" s="26"/>
      <c r="R65" s="26"/>
      <c r="S65" s="25">
        <v>2053.38</v>
      </c>
      <c r="T65" s="25"/>
      <c r="U65" s="25">
        <v>0</v>
      </c>
      <c r="V65" s="25"/>
      <c r="W65" s="25">
        <v>4172.22</v>
      </c>
      <c r="X65" s="25"/>
      <c r="Y65" s="25"/>
      <c r="Z65" s="25"/>
      <c r="AA65" s="1"/>
    </row>
    <row r="66" spans="1:27" ht="12.75">
      <c r="A66" s="1"/>
      <c r="B66" s="2"/>
      <c r="C66" s="28" t="s">
        <v>109</v>
      </c>
      <c r="D66" s="28"/>
      <c r="E66" s="28"/>
      <c r="F66" s="28"/>
      <c r="G66" s="28"/>
      <c r="H66" s="28"/>
      <c r="I66" s="24" t="s">
        <v>110</v>
      </c>
      <c r="J66" s="24"/>
      <c r="K66" s="6">
        <v>0</v>
      </c>
      <c r="L66" s="25">
        <v>0</v>
      </c>
      <c r="M66" s="25"/>
      <c r="N66" s="7">
        <v>47.12</v>
      </c>
      <c r="O66" s="7">
        <v>20.83</v>
      </c>
      <c r="P66" s="26">
        <v>26.29</v>
      </c>
      <c r="Q66" s="26"/>
      <c r="R66" s="26"/>
      <c r="S66" s="25">
        <v>8.13</v>
      </c>
      <c r="T66" s="25"/>
      <c r="U66" s="25">
        <v>0</v>
      </c>
      <c r="V66" s="25"/>
      <c r="W66" s="25">
        <v>38.99</v>
      </c>
      <c r="X66" s="25"/>
      <c r="Y66" s="25"/>
      <c r="Z66" s="25"/>
      <c r="AA66" s="1"/>
    </row>
    <row r="67" spans="1:27" ht="12.75">
      <c r="A67" s="1"/>
      <c r="B67" s="2"/>
      <c r="C67" s="28" t="s">
        <v>111</v>
      </c>
      <c r="D67" s="28"/>
      <c r="E67" s="28"/>
      <c r="F67" s="28"/>
      <c r="G67" s="28"/>
      <c r="H67" s="28"/>
      <c r="I67" s="24" t="s">
        <v>112</v>
      </c>
      <c r="J67" s="24"/>
      <c r="K67" s="6">
        <v>300</v>
      </c>
      <c r="L67" s="25">
        <v>300</v>
      </c>
      <c r="M67" s="25"/>
      <c r="N67" s="7">
        <v>44.74</v>
      </c>
      <c r="O67" s="7">
        <v>0</v>
      </c>
      <c r="P67" s="26">
        <v>44.74</v>
      </c>
      <c r="Q67" s="26"/>
      <c r="R67" s="26"/>
      <c r="S67" s="25">
        <v>44.74</v>
      </c>
      <c r="T67" s="25"/>
      <c r="U67" s="25">
        <v>0</v>
      </c>
      <c r="V67" s="25"/>
      <c r="W67" s="25">
        <v>0</v>
      </c>
      <c r="X67" s="25"/>
      <c r="Y67" s="25"/>
      <c r="Z67" s="25"/>
      <c r="AA67" s="1"/>
    </row>
    <row r="68" spans="1:27" ht="12.75">
      <c r="A68" s="1"/>
      <c r="B68" s="2"/>
      <c r="C68" s="27" t="s">
        <v>113</v>
      </c>
      <c r="D68" s="27"/>
      <c r="E68" s="27"/>
      <c r="F68" s="27"/>
      <c r="G68" s="27"/>
      <c r="H68" s="27"/>
      <c r="I68" s="24" t="s">
        <v>114</v>
      </c>
      <c r="J68" s="24"/>
      <c r="K68" s="6">
        <v>-2979.7</v>
      </c>
      <c r="L68" s="25">
        <v>-2979.7</v>
      </c>
      <c r="M68" s="25"/>
      <c r="N68" s="7">
        <v>-2698.2</v>
      </c>
      <c r="O68" s="7">
        <v>0</v>
      </c>
      <c r="P68" s="26">
        <v>-2698.2</v>
      </c>
      <c r="Q68" s="26"/>
      <c r="R68" s="26"/>
      <c r="S68" s="25">
        <v>-2698.2</v>
      </c>
      <c r="T68" s="25"/>
      <c r="U68" s="25">
        <v>0</v>
      </c>
      <c r="V68" s="25"/>
      <c r="W68" s="25">
        <v>0</v>
      </c>
      <c r="X68" s="25"/>
      <c r="Y68" s="25"/>
      <c r="Z68" s="25"/>
      <c r="AA68" s="1"/>
    </row>
    <row r="69" spans="1:27" ht="12.75">
      <c r="A69" s="1"/>
      <c r="B69" s="2"/>
      <c r="C69" s="28" t="s">
        <v>115</v>
      </c>
      <c r="D69" s="28"/>
      <c r="E69" s="28"/>
      <c r="F69" s="28"/>
      <c r="G69" s="28"/>
      <c r="H69" s="28"/>
      <c r="I69" s="24" t="s">
        <v>116</v>
      </c>
      <c r="J69" s="24"/>
      <c r="K69" s="6">
        <v>-2979.7</v>
      </c>
      <c r="L69" s="25">
        <v>-2979.7</v>
      </c>
      <c r="M69" s="25"/>
      <c r="N69" s="7">
        <v>-2698.2</v>
      </c>
      <c r="O69" s="7">
        <v>0</v>
      </c>
      <c r="P69" s="26">
        <v>-2698.2</v>
      </c>
      <c r="Q69" s="26"/>
      <c r="R69" s="26"/>
      <c r="S69" s="25">
        <v>-2698.2</v>
      </c>
      <c r="T69" s="25"/>
      <c r="U69" s="25">
        <v>0</v>
      </c>
      <c r="V69" s="25"/>
      <c r="W69" s="25">
        <v>0</v>
      </c>
      <c r="X69" s="25"/>
      <c r="Y69" s="25"/>
      <c r="Z69" s="25"/>
      <c r="AA69" s="1"/>
    </row>
    <row r="70" spans="1:27" ht="12.75">
      <c r="A70" s="1"/>
      <c r="B70" s="2"/>
      <c r="C70" s="27" t="s">
        <v>117</v>
      </c>
      <c r="D70" s="27"/>
      <c r="E70" s="27"/>
      <c r="F70" s="27"/>
      <c r="G70" s="27"/>
      <c r="H70" s="27"/>
      <c r="I70" s="24" t="s">
        <v>118</v>
      </c>
      <c r="J70" s="24"/>
      <c r="K70" s="6">
        <v>203.45</v>
      </c>
      <c r="L70" s="25">
        <v>97.45</v>
      </c>
      <c r="M70" s="25"/>
      <c r="N70" s="7">
        <v>76.5</v>
      </c>
      <c r="O70" s="7">
        <v>0</v>
      </c>
      <c r="P70" s="26">
        <v>76.5</v>
      </c>
      <c r="Q70" s="26"/>
      <c r="R70" s="26"/>
      <c r="S70" s="25">
        <v>76.5</v>
      </c>
      <c r="T70" s="25"/>
      <c r="U70" s="25">
        <v>0</v>
      </c>
      <c r="V70" s="25"/>
      <c r="W70" s="25">
        <v>0</v>
      </c>
      <c r="X70" s="25"/>
      <c r="Y70" s="25"/>
      <c r="Z70" s="25"/>
      <c r="AA70" s="1"/>
    </row>
    <row r="71" spans="1:27" ht="12.75">
      <c r="A71" s="1"/>
      <c r="B71" s="2"/>
      <c r="C71" s="27" t="s">
        <v>119</v>
      </c>
      <c r="D71" s="27"/>
      <c r="E71" s="27"/>
      <c r="F71" s="27"/>
      <c r="G71" s="27"/>
      <c r="H71" s="27"/>
      <c r="I71" s="24" t="s">
        <v>120</v>
      </c>
      <c r="J71" s="24"/>
      <c r="K71" s="6">
        <v>203.45</v>
      </c>
      <c r="L71" s="25">
        <v>97.45</v>
      </c>
      <c r="M71" s="25"/>
      <c r="N71" s="7">
        <v>76.5</v>
      </c>
      <c r="O71" s="7">
        <v>0</v>
      </c>
      <c r="P71" s="26">
        <v>76.5</v>
      </c>
      <c r="Q71" s="26"/>
      <c r="R71" s="26"/>
      <c r="S71" s="25">
        <v>76.5</v>
      </c>
      <c r="T71" s="25"/>
      <c r="U71" s="25">
        <v>0</v>
      </c>
      <c r="V71" s="25"/>
      <c r="W71" s="25">
        <v>0</v>
      </c>
      <c r="X71" s="25"/>
      <c r="Y71" s="25"/>
      <c r="Z71" s="25"/>
      <c r="AA71" s="1"/>
    </row>
    <row r="72" spans="1:27" ht="12.75">
      <c r="A72" s="1"/>
      <c r="B72" s="2"/>
      <c r="C72" s="27" t="s">
        <v>121</v>
      </c>
      <c r="D72" s="27"/>
      <c r="E72" s="27"/>
      <c r="F72" s="27"/>
      <c r="G72" s="27"/>
      <c r="H72" s="27"/>
      <c r="I72" s="24" t="s">
        <v>122</v>
      </c>
      <c r="J72" s="24"/>
      <c r="K72" s="6">
        <v>203.45</v>
      </c>
      <c r="L72" s="25">
        <v>97.45</v>
      </c>
      <c r="M72" s="25"/>
      <c r="N72" s="7">
        <v>76.5</v>
      </c>
      <c r="O72" s="7">
        <v>0</v>
      </c>
      <c r="P72" s="26">
        <v>76.5</v>
      </c>
      <c r="Q72" s="26"/>
      <c r="R72" s="26"/>
      <c r="S72" s="25">
        <v>76.5</v>
      </c>
      <c r="T72" s="25"/>
      <c r="U72" s="25">
        <v>0</v>
      </c>
      <c r="V72" s="25"/>
      <c r="W72" s="25">
        <v>0</v>
      </c>
      <c r="X72" s="25"/>
      <c r="Y72" s="25"/>
      <c r="Z72" s="25"/>
      <c r="AA72" s="1"/>
    </row>
    <row r="73" spans="1:27" ht="12.75">
      <c r="A73" s="1"/>
      <c r="B73" s="2"/>
      <c r="C73" s="27" t="s">
        <v>123</v>
      </c>
      <c r="D73" s="27"/>
      <c r="E73" s="27"/>
      <c r="F73" s="27"/>
      <c r="G73" s="27"/>
      <c r="H73" s="27"/>
      <c r="I73" s="24" t="s">
        <v>124</v>
      </c>
      <c r="J73" s="24"/>
      <c r="K73" s="6">
        <v>203.45</v>
      </c>
      <c r="L73" s="25">
        <v>97.45</v>
      </c>
      <c r="M73" s="25"/>
      <c r="N73" s="7">
        <v>76.5</v>
      </c>
      <c r="O73" s="7">
        <v>0</v>
      </c>
      <c r="P73" s="26">
        <v>76.5</v>
      </c>
      <c r="Q73" s="26"/>
      <c r="R73" s="26"/>
      <c r="S73" s="25">
        <v>76.5</v>
      </c>
      <c r="T73" s="25"/>
      <c r="U73" s="25">
        <v>0</v>
      </c>
      <c r="V73" s="25"/>
      <c r="W73" s="25">
        <v>0</v>
      </c>
      <c r="X73" s="25"/>
      <c r="Y73" s="25"/>
      <c r="Z73" s="25"/>
      <c r="AA73" s="1"/>
    </row>
    <row r="74" spans="1:27" ht="12.75">
      <c r="A74" s="1"/>
      <c r="B74" s="2"/>
      <c r="C74" s="28" t="s">
        <v>125</v>
      </c>
      <c r="D74" s="28"/>
      <c r="E74" s="28"/>
      <c r="F74" s="28"/>
      <c r="G74" s="28"/>
      <c r="H74" s="28"/>
      <c r="I74" s="24" t="s">
        <v>126</v>
      </c>
      <c r="J74" s="24"/>
      <c r="K74" s="6">
        <v>133</v>
      </c>
      <c r="L74" s="25">
        <v>43</v>
      </c>
      <c r="M74" s="25"/>
      <c r="N74" s="7">
        <v>29.05</v>
      </c>
      <c r="O74" s="7">
        <v>0</v>
      </c>
      <c r="P74" s="26">
        <v>29.05</v>
      </c>
      <c r="Q74" s="26"/>
      <c r="R74" s="26"/>
      <c r="S74" s="25">
        <v>29.05</v>
      </c>
      <c r="T74" s="25"/>
      <c r="U74" s="25">
        <v>0</v>
      </c>
      <c r="V74" s="25"/>
      <c r="W74" s="25">
        <v>0</v>
      </c>
      <c r="X74" s="25"/>
      <c r="Y74" s="25"/>
      <c r="Z74" s="25"/>
      <c r="AA74" s="1"/>
    </row>
    <row r="75" spans="1:27" ht="12.75">
      <c r="A75" s="1"/>
      <c r="B75" s="2"/>
      <c r="C75" s="28" t="s">
        <v>127</v>
      </c>
      <c r="D75" s="28"/>
      <c r="E75" s="28"/>
      <c r="F75" s="28"/>
      <c r="G75" s="28"/>
      <c r="H75" s="28"/>
      <c r="I75" s="24" t="s">
        <v>128</v>
      </c>
      <c r="J75" s="24"/>
      <c r="K75" s="6">
        <v>70.45</v>
      </c>
      <c r="L75" s="25">
        <v>54.45</v>
      </c>
      <c r="M75" s="25"/>
      <c r="N75" s="7">
        <v>47.45</v>
      </c>
      <c r="O75" s="7">
        <v>0</v>
      </c>
      <c r="P75" s="26">
        <v>47.45</v>
      </c>
      <c r="Q75" s="26"/>
      <c r="R75" s="26"/>
      <c r="S75" s="25">
        <v>47.45</v>
      </c>
      <c r="T75" s="25"/>
      <c r="U75" s="25">
        <v>0</v>
      </c>
      <c r="V75" s="25"/>
      <c r="W75" s="25">
        <v>0</v>
      </c>
      <c r="X75" s="25"/>
      <c r="Y75" s="25"/>
      <c r="Z75" s="25"/>
      <c r="AA75" s="1"/>
    </row>
    <row r="76" spans="1:27" ht="12.75">
      <c r="A76" s="1"/>
      <c r="B76" s="2"/>
      <c r="C76" s="29"/>
      <c r="D76" s="29"/>
      <c r="E76" s="29"/>
      <c r="F76" s="29"/>
      <c r="G76" s="29"/>
      <c r="H76" s="29"/>
      <c r="I76" s="29"/>
      <c r="J76" s="29"/>
      <c r="K76" s="1"/>
      <c r="L76" s="29"/>
      <c r="M76" s="29"/>
      <c r="N76" s="1"/>
      <c r="O76" s="1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1"/>
    </row>
    <row r="77" spans="1:27" ht="9" customHeight="1">
      <c r="A77" s="1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1"/>
    </row>
    <row r="78" ht="12.75">
      <c r="E78" s="8" t="s">
        <v>134</v>
      </c>
    </row>
    <row r="79" ht="12.75">
      <c r="E79" s="9">
        <v>44893</v>
      </c>
    </row>
    <row r="80" ht="12.75">
      <c r="E80" s="9"/>
    </row>
    <row r="81" spans="5:9" ht="12.75">
      <c r="E81" s="10"/>
      <c r="F81" s="11"/>
      <c r="G81" s="11"/>
      <c r="H81" s="11"/>
      <c r="I81" s="11"/>
    </row>
    <row r="82" spans="5:23" ht="12.75" customHeight="1">
      <c r="E82" s="10" t="s">
        <v>136</v>
      </c>
      <c r="F82" s="11"/>
      <c r="G82" s="11"/>
      <c r="H82" s="11"/>
      <c r="I82" s="11"/>
      <c r="N82" s="10" t="s">
        <v>138</v>
      </c>
      <c r="O82" s="10"/>
      <c r="P82" s="10"/>
      <c r="Q82" s="10"/>
      <c r="R82" s="10"/>
      <c r="S82" s="10"/>
      <c r="T82" s="10"/>
      <c r="U82" s="10"/>
      <c r="V82" s="10"/>
      <c r="W82" s="10"/>
    </row>
    <row r="83" spans="5:21" ht="12.75">
      <c r="E83" s="10" t="s">
        <v>137</v>
      </c>
      <c r="F83" s="11"/>
      <c r="G83" s="11"/>
      <c r="H83" s="11"/>
      <c r="I83" s="11"/>
      <c r="O83" s="10" t="s">
        <v>135</v>
      </c>
      <c r="P83" s="11"/>
      <c r="Q83" s="11"/>
      <c r="R83" s="11"/>
      <c r="S83" s="11"/>
      <c r="T83" s="11"/>
      <c r="U83" s="11"/>
    </row>
  </sheetData>
  <sheetProtection/>
  <mergeCells count="486">
    <mergeCell ref="N82:W82"/>
    <mergeCell ref="W76:Z76"/>
    <mergeCell ref="K9:O9"/>
    <mergeCell ref="C76:H76"/>
    <mergeCell ref="I76:J76"/>
    <mergeCell ref="L76:M76"/>
    <mergeCell ref="P76:R76"/>
    <mergeCell ref="S76:T76"/>
    <mergeCell ref="U76:V76"/>
    <mergeCell ref="W74:Z74"/>
    <mergeCell ref="C75:H75"/>
    <mergeCell ref="I75:J75"/>
    <mergeCell ref="L75:M75"/>
    <mergeCell ref="P75:R75"/>
    <mergeCell ref="S75:T75"/>
    <mergeCell ref="U75:V75"/>
    <mergeCell ref="W75:Z75"/>
    <mergeCell ref="C74:H74"/>
    <mergeCell ref="I74:J74"/>
    <mergeCell ref="L74:M74"/>
    <mergeCell ref="P74:R74"/>
    <mergeCell ref="S74:T74"/>
    <mergeCell ref="U74:V74"/>
    <mergeCell ref="W72:Z72"/>
    <mergeCell ref="C73:H73"/>
    <mergeCell ref="I73:J73"/>
    <mergeCell ref="L73:M73"/>
    <mergeCell ref="P73:R73"/>
    <mergeCell ref="S73:T73"/>
    <mergeCell ref="U73:V73"/>
    <mergeCell ref="W73:Z73"/>
    <mergeCell ref="C72:H72"/>
    <mergeCell ref="I72:J72"/>
    <mergeCell ref="L72:M72"/>
    <mergeCell ref="P72:R72"/>
    <mergeCell ref="S72:T72"/>
    <mergeCell ref="U72:V72"/>
    <mergeCell ref="W70:Z70"/>
    <mergeCell ref="C71:H71"/>
    <mergeCell ref="I71:J71"/>
    <mergeCell ref="L71:M71"/>
    <mergeCell ref="P71:R71"/>
    <mergeCell ref="S71:T71"/>
    <mergeCell ref="U71:V71"/>
    <mergeCell ref="W71:Z71"/>
    <mergeCell ref="C70:H70"/>
    <mergeCell ref="I70:J70"/>
    <mergeCell ref="L70:M70"/>
    <mergeCell ref="P70:R70"/>
    <mergeCell ref="S70:T70"/>
    <mergeCell ref="U70:V70"/>
    <mergeCell ref="W68:Z68"/>
    <mergeCell ref="C69:H69"/>
    <mergeCell ref="I69:J69"/>
    <mergeCell ref="L69:M69"/>
    <mergeCell ref="P69:R69"/>
    <mergeCell ref="S69:T69"/>
    <mergeCell ref="U69:V69"/>
    <mergeCell ref="W69:Z69"/>
    <mergeCell ref="C68:H68"/>
    <mergeCell ref="I68:J68"/>
    <mergeCell ref="L68:M68"/>
    <mergeCell ref="P68:R68"/>
    <mergeCell ref="S68:T68"/>
    <mergeCell ref="U68:V68"/>
    <mergeCell ref="W66:Z66"/>
    <mergeCell ref="C67:H67"/>
    <mergeCell ref="I67:J67"/>
    <mergeCell ref="L67:M67"/>
    <mergeCell ref="P67:R67"/>
    <mergeCell ref="S67:T67"/>
    <mergeCell ref="U67:V67"/>
    <mergeCell ref="W67:Z67"/>
    <mergeCell ref="C66:H66"/>
    <mergeCell ref="I66:J66"/>
    <mergeCell ref="L66:M66"/>
    <mergeCell ref="P66:R66"/>
    <mergeCell ref="S66:T66"/>
    <mergeCell ref="U66:V66"/>
    <mergeCell ref="W64:Z64"/>
    <mergeCell ref="C65:H65"/>
    <mergeCell ref="I65:J65"/>
    <mergeCell ref="L65:M65"/>
    <mergeCell ref="P65:R65"/>
    <mergeCell ref="S65:T65"/>
    <mergeCell ref="U65:V65"/>
    <mergeCell ref="W65:Z65"/>
    <mergeCell ref="C64:H64"/>
    <mergeCell ref="I64:J64"/>
    <mergeCell ref="L64:M64"/>
    <mergeCell ref="P64:R64"/>
    <mergeCell ref="S64:T64"/>
    <mergeCell ref="U64:V64"/>
    <mergeCell ref="W62:Z62"/>
    <mergeCell ref="C63:H63"/>
    <mergeCell ref="I63:J63"/>
    <mergeCell ref="L63:M63"/>
    <mergeCell ref="P63:R63"/>
    <mergeCell ref="S63:T63"/>
    <mergeCell ref="U63:V63"/>
    <mergeCell ref="W63:Z63"/>
    <mergeCell ref="C62:H62"/>
    <mergeCell ref="I62:J62"/>
    <mergeCell ref="L62:M62"/>
    <mergeCell ref="P62:R62"/>
    <mergeCell ref="S62:T62"/>
    <mergeCell ref="U62:V62"/>
    <mergeCell ref="W60:Z60"/>
    <mergeCell ref="C61:H61"/>
    <mergeCell ref="I61:J61"/>
    <mergeCell ref="L61:M61"/>
    <mergeCell ref="P61:R61"/>
    <mergeCell ref="S61:T61"/>
    <mergeCell ref="U61:V61"/>
    <mergeCell ref="W61:Z61"/>
    <mergeCell ref="C60:H60"/>
    <mergeCell ref="I60:J60"/>
    <mergeCell ref="L60:M60"/>
    <mergeCell ref="P60:R60"/>
    <mergeCell ref="S60:T60"/>
    <mergeCell ref="U60:V60"/>
    <mergeCell ref="W58:Z58"/>
    <mergeCell ref="C59:H59"/>
    <mergeCell ref="I59:J59"/>
    <mergeCell ref="L59:M59"/>
    <mergeCell ref="P59:R59"/>
    <mergeCell ref="S59:T59"/>
    <mergeCell ref="U59:V59"/>
    <mergeCell ref="W59:Z59"/>
    <mergeCell ref="C58:H58"/>
    <mergeCell ref="I58:J58"/>
    <mergeCell ref="L58:M58"/>
    <mergeCell ref="P58:R58"/>
    <mergeCell ref="S58:T58"/>
    <mergeCell ref="U58:V58"/>
    <mergeCell ref="W56:Z56"/>
    <mergeCell ref="C57:H57"/>
    <mergeCell ref="I57:J57"/>
    <mergeCell ref="L57:M57"/>
    <mergeCell ref="P57:R57"/>
    <mergeCell ref="S57:T57"/>
    <mergeCell ref="U57:V57"/>
    <mergeCell ref="W57:Z57"/>
    <mergeCell ref="C56:H56"/>
    <mergeCell ref="I56:J56"/>
    <mergeCell ref="L56:M56"/>
    <mergeCell ref="P56:R56"/>
    <mergeCell ref="S56:T56"/>
    <mergeCell ref="U56:V56"/>
    <mergeCell ref="W54:Z54"/>
    <mergeCell ref="C55:H55"/>
    <mergeCell ref="I55:J55"/>
    <mergeCell ref="L55:M55"/>
    <mergeCell ref="P55:R55"/>
    <mergeCell ref="S55:T55"/>
    <mergeCell ref="U55:V55"/>
    <mergeCell ref="W55:Z55"/>
    <mergeCell ref="C54:H54"/>
    <mergeCell ref="I54:J54"/>
    <mergeCell ref="L54:M54"/>
    <mergeCell ref="P54:R54"/>
    <mergeCell ref="S54:T54"/>
    <mergeCell ref="U54:V54"/>
    <mergeCell ref="W52:Z52"/>
    <mergeCell ref="C53:H53"/>
    <mergeCell ref="I53:J53"/>
    <mergeCell ref="L53:M53"/>
    <mergeCell ref="P53:R53"/>
    <mergeCell ref="S53:T53"/>
    <mergeCell ref="U53:V53"/>
    <mergeCell ref="W53:Z53"/>
    <mergeCell ref="C52:H52"/>
    <mergeCell ref="I52:J52"/>
    <mergeCell ref="L52:M52"/>
    <mergeCell ref="P52:R52"/>
    <mergeCell ref="S52:T52"/>
    <mergeCell ref="U52:V52"/>
    <mergeCell ref="W50:Z50"/>
    <mergeCell ref="C51:H51"/>
    <mergeCell ref="I51:J51"/>
    <mergeCell ref="L51:M51"/>
    <mergeCell ref="P51:R51"/>
    <mergeCell ref="S51:T51"/>
    <mergeCell ref="U51:V51"/>
    <mergeCell ref="W51:Z51"/>
    <mergeCell ref="C50:H50"/>
    <mergeCell ref="I50:J50"/>
    <mergeCell ref="L50:M50"/>
    <mergeCell ref="P50:R50"/>
    <mergeCell ref="S50:T50"/>
    <mergeCell ref="U50:V50"/>
    <mergeCell ref="W48:Z48"/>
    <mergeCell ref="C49:H49"/>
    <mergeCell ref="I49:J49"/>
    <mergeCell ref="L49:M49"/>
    <mergeCell ref="P49:R49"/>
    <mergeCell ref="S49:T49"/>
    <mergeCell ref="U49:V49"/>
    <mergeCell ref="W49:Z49"/>
    <mergeCell ref="C48:H48"/>
    <mergeCell ref="I48:J48"/>
    <mergeCell ref="L48:M48"/>
    <mergeCell ref="P48:R48"/>
    <mergeCell ref="S48:T48"/>
    <mergeCell ref="U48:V48"/>
    <mergeCell ref="W46:Z46"/>
    <mergeCell ref="C47:H47"/>
    <mergeCell ref="I47:J47"/>
    <mergeCell ref="L47:M47"/>
    <mergeCell ref="P47:R47"/>
    <mergeCell ref="S47:T47"/>
    <mergeCell ref="U47:V47"/>
    <mergeCell ref="W47:Z47"/>
    <mergeCell ref="C46:H46"/>
    <mergeCell ref="I46:J46"/>
    <mergeCell ref="L46:M46"/>
    <mergeCell ref="P46:R46"/>
    <mergeCell ref="S46:T46"/>
    <mergeCell ref="U46:V46"/>
    <mergeCell ref="W44:Z44"/>
    <mergeCell ref="C45:H45"/>
    <mergeCell ref="I45:J45"/>
    <mergeCell ref="L45:M45"/>
    <mergeCell ref="P45:R45"/>
    <mergeCell ref="S45:T45"/>
    <mergeCell ref="U45:V45"/>
    <mergeCell ref="W45:Z45"/>
    <mergeCell ref="C44:H44"/>
    <mergeCell ref="I44:J44"/>
    <mergeCell ref="L44:M44"/>
    <mergeCell ref="P44:R44"/>
    <mergeCell ref="S44:T44"/>
    <mergeCell ref="U44:V44"/>
    <mergeCell ref="W42:Z42"/>
    <mergeCell ref="C43:H43"/>
    <mergeCell ref="I43:J43"/>
    <mergeCell ref="L43:M43"/>
    <mergeCell ref="P43:R43"/>
    <mergeCell ref="S43:T43"/>
    <mergeCell ref="U43:V43"/>
    <mergeCell ref="W43:Z43"/>
    <mergeCell ref="C42:H42"/>
    <mergeCell ref="I42:J42"/>
    <mergeCell ref="L42:M42"/>
    <mergeCell ref="P42:R42"/>
    <mergeCell ref="S42:T42"/>
    <mergeCell ref="U42:V42"/>
    <mergeCell ref="W40:Z40"/>
    <mergeCell ref="C41:H41"/>
    <mergeCell ref="I41:J41"/>
    <mergeCell ref="L41:M41"/>
    <mergeCell ref="P41:R41"/>
    <mergeCell ref="S41:T41"/>
    <mergeCell ref="U41:V41"/>
    <mergeCell ref="W41:Z41"/>
    <mergeCell ref="C40:H40"/>
    <mergeCell ref="I40:J40"/>
    <mergeCell ref="L40:M40"/>
    <mergeCell ref="P40:R40"/>
    <mergeCell ref="S40:T40"/>
    <mergeCell ref="U40:V40"/>
    <mergeCell ref="W38:Z38"/>
    <mergeCell ref="C39:H39"/>
    <mergeCell ref="I39:J39"/>
    <mergeCell ref="L39:M39"/>
    <mergeCell ref="P39:R39"/>
    <mergeCell ref="S39:T39"/>
    <mergeCell ref="U39:V39"/>
    <mergeCell ref="W39:Z39"/>
    <mergeCell ref="C38:H38"/>
    <mergeCell ref="I38:J38"/>
    <mergeCell ref="L38:M38"/>
    <mergeCell ref="P38:R38"/>
    <mergeCell ref="S38:T38"/>
    <mergeCell ref="U38:V38"/>
    <mergeCell ref="W36:Z36"/>
    <mergeCell ref="C37:H37"/>
    <mergeCell ref="I37:J37"/>
    <mergeCell ref="L37:M37"/>
    <mergeCell ref="P37:R37"/>
    <mergeCell ref="S37:T37"/>
    <mergeCell ref="U37:V37"/>
    <mergeCell ref="W37:Z37"/>
    <mergeCell ref="C36:H36"/>
    <mergeCell ref="I36:J36"/>
    <mergeCell ref="L36:M36"/>
    <mergeCell ref="P36:R36"/>
    <mergeCell ref="S36:T36"/>
    <mergeCell ref="U36:V36"/>
    <mergeCell ref="W34:Z34"/>
    <mergeCell ref="C35:H35"/>
    <mergeCell ref="I35:J35"/>
    <mergeCell ref="L35:M35"/>
    <mergeCell ref="P35:R35"/>
    <mergeCell ref="S35:T35"/>
    <mergeCell ref="U35:V35"/>
    <mergeCell ref="W35:Z35"/>
    <mergeCell ref="C34:H34"/>
    <mergeCell ref="I34:J34"/>
    <mergeCell ref="L34:M34"/>
    <mergeCell ref="P34:R34"/>
    <mergeCell ref="S34:T34"/>
    <mergeCell ref="U34:V34"/>
    <mergeCell ref="W32:Z32"/>
    <mergeCell ref="C33:H33"/>
    <mergeCell ref="I33:J33"/>
    <mergeCell ref="L33:M33"/>
    <mergeCell ref="P33:R33"/>
    <mergeCell ref="S33:T33"/>
    <mergeCell ref="U33:V33"/>
    <mergeCell ref="W33:Z33"/>
    <mergeCell ref="C32:H32"/>
    <mergeCell ref="I32:J32"/>
    <mergeCell ref="L32:M32"/>
    <mergeCell ref="P32:R32"/>
    <mergeCell ref="S32:T32"/>
    <mergeCell ref="U32:V32"/>
    <mergeCell ref="W30:Z30"/>
    <mergeCell ref="C31:H31"/>
    <mergeCell ref="I31:J31"/>
    <mergeCell ref="L31:M31"/>
    <mergeCell ref="P31:R31"/>
    <mergeCell ref="S31:T31"/>
    <mergeCell ref="U31:V31"/>
    <mergeCell ref="W31:Z31"/>
    <mergeCell ref="C30:H30"/>
    <mergeCell ref="I30:J30"/>
    <mergeCell ref="L30:M30"/>
    <mergeCell ref="P30:R30"/>
    <mergeCell ref="S30:T30"/>
    <mergeCell ref="U30:V30"/>
    <mergeCell ref="W28:Z28"/>
    <mergeCell ref="C29:H29"/>
    <mergeCell ref="I29:J29"/>
    <mergeCell ref="L29:M29"/>
    <mergeCell ref="P29:R29"/>
    <mergeCell ref="S29:T29"/>
    <mergeCell ref="U29:V29"/>
    <mergeCell ref="W29:Z29"/>
    <mergeCell ref="C28:H28"/>
    <mergeCell ref="I28:J28"/>
    <mergeCell ref="L28:M28"/>
    <mergeCell ref="P28:R28"/>
    <mergeCell ref="S28:T28"/>
    <mergeCell ref="U28:V28"/>
    <mergeCell ref="W26:Z26"/>
    <mergeCell ref="C27:H27"/>
    <mergeCell ref="I27:J27"/>
    <mergeCell ref="L27:M27"/>
    <mergeCell ref="P27:R27"/>
    <mergeCell ref="S27:T27"/>
    <mergeCell ref="U27:V27"/>
    <mergeCell ref="W27:Z27"/>
    <mergeCell ref="C26:H26"/>
    <mergeCell ref="I26:J26"/>
    <mergeCell ref="L26:M26"/>
    <mergeCell ref="P26:R26"/>
    <mergeCell ref="S26:T26"/>
    <mergeCell ref="U26:V26"/>
    <mergeCell ref="W24:Z24"/>
    <mergeCell ref="C25:H25"/>
    <mergeCell ref="I25:J25"/>
    <mergeCell ref="L25:M25"/>
    <mergeCell ref="P25:R25"/>
    <mergeCell ref="S25:T25"/>
    <mergeCell ref="U25:V25"/>
    <mergeCell ref="W25:Z25"/>
    <mergeCell ref="C24:H24"/>
    <mergeCell ref="I24:J24"/>
    <mergeCell ref="L24:M24"/>
    <mergeCell ref="P24:R24"/>
    <mergeCell ref="S24:T24"/>
    <mergeCell ref="U24:V24"/>
    <mergeCell ref="W22:Z22"/>
    <mergeCell ref="C23:H23"/>
    <mergeCell ref="I23:J23"/>
    <mergeCell ref="L23:M23"/>
    <mergeCell ref="P23:R23"/>
    <mergeCell ref="S23:T23"/>
    <mergeCell ref="U23:V23"/>
    <mergeCell ref="W23:Z23"/>
    <mergeCell ref="C22:H22"/>
    <mergeCell ref="I22:J22"/>
    <mergeCell ref="L22:M22"/>
    <mergeCell ref="P22:R22"/>
    <mergeCell ref="S22:T22"/>
    <mergeCell ref="U22:V22"/>
    <mergeCell ref="W20:Z20"/>
    <mergeCell ref="C21:H21"/>
    <mergeCell ref="I21:J21"/>
    <mergeCell ref="L21:M21"/>
    <mergeCell ref="P21:R21"/>
    <mergeCell ref="S21:T21"/>
    <mergeCell ref="U21:V21"/>
    <mergeCell ref="W21:Z21"/>
    <mergeCell ref="C20:H20"/>
    <mergeCell ref="I20:J20"/>
    <mergeCell ref="L20:M20"/>
    <mergeCell ref="P20:R20"/>
    <mergeCell ref="S20:T20"/>
    <mergeCell ref="U20:V20"/>
    <mergeCell ref="W18:Z18"/>
    <mergeCell ref="C19:H19"/>
    <mergeCell ref="I19:J19"/>
    <mergeCell ref="L19:M19"/>
    <mergeCell ref="P19:R19"/>
    <mergeCell ref="S19:T19"/>
    <mergeCell ref="U19:V19"/>
    <mergeCell ref="W19:Z19"/>
    <mergeCell ref="C18:H18"/>
    <mergeCell ref="I18:J18"/>
    <mergeCell ref="L18:M18"/>
    <mergeCell ref="P18:R18"/>
    <mergeCell ref="S18:T18"/>
    <mergeCell ref="U18:V18"/>
    <mergeCell ref="W16:Z16"/>
    <mergeCell ref="C17:H17"/>
    <mergeCell ref="I17:J17"/>
    <mergeCell ref="L17:M17"/>
    <mergeCell ref="P17:R17"/>
    <mergeCell ref="S17:T17"/>
    <mergeCell ref="U17:V17"/>
    <mergeCell ref="W17:Z17"/>
    <mergeCell ref="C16:H16"/>
    <mergeCell ref="I16:J16"/>
    <mergeCell ref="L16:M16"/>
    <mergeCell ref="P16:R16"/>
    <mergeCell ref="S16:T16"/>
    <mergeCell ref="U16:V16"/>
    <mergeCell ref="W14:Z14"/>
    <mergeCell ref="C15:H15"/>
    <mergeCell ref="I15:J15"/>
    <mergeCell ref="L15:M15"/>
    <mergeCell ref="P15:R15"/>
    <mergeCell ref="S15:T15"/>
    <mergeCell ref="I12:J12"/>
    <mergeCell ref="U15:V15"/>
    <mergeCell ref="W15:Z15"/>
    <mergeCell ref="C14:H14"/>
    <mergeCell ref="I14:J14"/>
    <mergeCell ref="L14:M14"/>
    <mergeCell ref="P14:R14"/>
    <mergeCell ref="S14:T14"/>
    <mergeCell ref="U14:V14"/>
    <mergeCell ref="W11:Z11"/>
    <mergeCell ref="W12:Z12"/>
    <mergeCell ref="C13:H13"/>
    <mergeCell ref="I13:J13"/>
    <mergeCell ref="L13:M13"/>
    <mergeCell ref="P13:R13"/>
    <mergeCell ref="S13:T13"/>
    <mergeCell ref="U13:V13"/>
    <mergeCell ref="W13:Z13"/>
    <mergeCell ref="C12:H12"/>
    <mergeCell ref="P11:R11"/>
    <mergeCell ref="S11:T11"/>
    <mergeCell ref="U11:V11"/>
    <mergeCell ref="L12:M12"/>
    <mergeCell ref="P12:R12"/>
    <mergeCell ref="S12:T12"/>
    <mergeCell ref="U12:V12"/>
    <mergeCell ref="V8:Y9"/>
    <mergeCell ref="B9:D9"/>
    <mergeCell ref="C10:H10"/>
    <mergeCell ref="I10:J10"/>
    <mergeCell ref="L10:M10"/>
    <mergeCell ref="N10:R10"/>
    <mergeCell ref="S10:T10"/>
    <mergeCell ref="U10:V10"/>
    <mergeCell ref="W10:Z10"/>
    <mergeCell ref="D1:F1"/>
    <mergeCell ref="D2:F2"/>
    <mergeCell ref="D3:F3"/>
    <mergeCell ref="D4:F4"/>
    <mergeCell ref="L4:U4"/>
    <mergeCell ref="C6:I6"/>
    <mergeCell ref="Q6:X6"/>
    <mergeCell ref="E81:I81"/>
    <mergeCell ref="E82:I82"/>
    <mergeCell ref="E83:I83"/>
    <mergeCell ref="O83:U83"/>
    <mergeCell ref="D5:F5"/>
    <mergeCell ref="F7:S7"/>
    <mergeCell ref="C11:H11"/>
    <mergeCell ref="I11:J11"/>
    <mergeCell ref="L11:M11"/>
  </mergeCells>
  <printOptions/>
  <pageMargins left="0" right="0" top="0.1968503937007874" bottom="0.5905511811023623" header="0.1968503937007874" footer="0.1968503937007874"/>
  <pageSetup orientation="landscape" paperSize="9" r:id="rId1"/>
  <headerFooter alignWithMargins="0">
    <oddFooter>&amp;L&amp;C&amp;"Arial"&amp;8 Pag. 1 din 1 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klaudia</cp:lastModifiedBy>
  <cp:lastPrinted>2022-11-22T09:24:11Z</cp:lastPrinted>
  <dcterms:modified xsi:type="dcterms:W3CDTF">2022-11-23T05:46:25Z</dcterms:modified>
  <cp:category/>
  <cp:version/>
  <cp:contentType/>
  <cp:contentStatus/>
</cp:coreProperties>
</file>